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ll1\Desktop\Title 1\"/>
    </mc:Choice>
  </mc:AlternateContent>
  <bookViews>
    <workbookView xWindow="0" yWindow="0" windowWidth="21600" windowHeight="9000"/>
  </bookViews>
  <sheets>
    <sheet name="PFEP Budget" sheetId="1" r:id="rId1"/>
    <sheet name="Instructions" sheetId="3" state="hidden" r:id="rId2"/>
  </sheets>
  <definedNames>
    <definedName name="_xlnm.Print_Area" localSheetId="0">'PFEP Budget'!$A$1:$I$169</definedName>
  </definedNames>
  <calcPr calcId="162913"/>
</workbook>
</file>

<file path=xl/calcChain.xml><?xml version="1.0" encoding="utf-8"?>
<calcChain xmlns="http://schemas.openxmlformats.org/spreadsheetml/2006/main">
  <c r="I29" i="1" l="1"/>
  <c r="I28" i="1"/>
  <c r="I27" i="1"/>
  <c r="I20" i="1"/>
  <c r="I19" i="1"/>
  <c r="I18" i="1"/>
  <c r="I76" i="1" l="1"/>
  <c r="I161" i="1" l="1"/>
  <c r="I21" i="1" l="1"/>
  <c r="I58" i="1" l="1"/>
  <c r="I22" i="1" l="1"/>
  <c r="I30" i="1"/>
  <c r="I31" i="1" s="1"/>
  <c r="I32" i="1" l="1"/>
  <c r="I148" i="1"/>
  <c r="I127" i="1" l="1"/>
  <c r="I128" i="1" s="1"/>
  <c r="I94" i="1"/>
  <c r="I86" i="1"/>
  <c r="I105" i="1" l="1"/>
  <c r="I106" i="1" s="1"/>
  <c r="I40" i="1" l="1"/>
  <c r="I162" i="1" l="1"/>
  <c r="I163" i="1" l="1"/>
  <c r="A164" i="1" s="1"/>
  <c r="I68" i="1"/>
  <c r="I77" i="1" s="1"/>
  <c r="I49" i="1"/>
  <c r="I165" i="1" l="1"/>
  <c r="I166" i="1" s="1"/>
</calcChain>
</file>

<file path=xl/sharedStrings.xml><?xml version="1.0" encoding="utf-8"?>
<sst xmlns="http://schemas.openxmlformats.org/spreadsheetml/2006/main" count="165" uniqueCount="98">
  <si>
    <t>6100/510</t>
  </si>
  <si>
    <t>Sub Total</t>
  </si>
  <si>
    <t>6100/370</t>
  </si>
  <si>
    <t>6100/390</t>
  </si>
  <si>
    <t>6100/640</t>
  </si>
  <si>
    <t>School Name</t>
  </si>
  <si>
    <t>Vendor</t>
  </si>
  <si>
    <t>Item</t>
  </si>
  <si>
    <t>Amount</t>
  </si>
  <si>
    <t>Name of Event</t>
  </si>
  <si>
    <t>Date of Event</t>
  </si>
  <si>
    <t>Please confer with Policy and Compliance at 390-2111 if a contract is needed</t>
  </si>
  <si>
    <t>Total Cost for 6100/370</t>
  </si>
  <si>
    <t>Total cost for 6100/640</t>
  </si>
  <si>
    <t>6100/160 &amp;</t>
  </si>
  <si>
    <t>6100/200</t>
  </si>
  <si>
    <t>6100/360</t>
  </si>
  <si>
    <t>Total Cost for 6100/360</t>
  </si>
  <si>
    <t>Total Cost for Food (6100/510 AND 6100/390)</t>
  </si>
  <si>
    <t>FOOD &amp; FOOD-RELATED ITEMS</t>
  </si>
  <si>
    <t>Total Cost for 6100/510 (Non-Food)</t>
  </si>
  <si>
    <t>Total Cost for 6100/390 (Non-food)</t>
  </si>
  <si>
    <t xml:space="preserve">The commitment item 390 is used when a vendor is providing services, i.e. a pizza delivery place, a sandwich shop ("an order is placed.")  </t>
  </si>
  <si>
    <t>* Events and funds can be listed in one or both areas below based on the type of food being purchased for the event.</t>
  </si>
  <si>
    <t>Pg. 1 of 3</t>
  </si>
  <si>
    <t>Pg. 3 of 3</t>
  </si>
  <si>
    <t>Pg. 2 of 3</t>
  </si>
  <si>
    <t>Total Cost for 6100/160 &amp; 200</t>
  </si>
  <si>
    <t>District School Number</t>
  </si>
  <si>
    <t>The amendment periods for modifications are: September, November, and January.</t>
  </si>
  <si>
    <t>Original Date Submitted:</t>
  </si>
  <si>
    <t>Revision Date:</t>
  </si>
  <si>
    <r>
      <rPr>
        <b/>
        <u/>
        <sz val="11"/>
        <color theme="1"/>
        <rFont val="Calibri"/>
        <family val="2"/>
        <scheme val="minor"/>
      </rPr>
      <t>Software licenses</t>
    </r>
    <r>
      <rPr>
        <b/>
        <sz val="11"/>
        <color theme="1"/>
        <rFont val="Calibri"/>
        <family val="2"/>
        <scheme val="minor"/>
      </rPr>
      <t xml:space="preserve"> for parents' usage </t>
    </r>
    <r>
      <rPr>
        <b/>
        <sz val="11"/>
        <color rgb="FFFF0000"/>
        <rFont val="Calibri"/>
        <family val="2"/>
        <scheme val="minor"/>
      </rPr>
      <t>within current grant period July 1, 2018 to June 30, 2019.</t>
    </r>
  </si>
  <si>
    <r>
      <t xml:space="preserve">Transportation for Parents  </t>
    </r>
    <r>
      <rPr>
        <b/>
        <sz val="11"/>
        <color theme="1"/>
        <rFont val="Calibri"/>
        <family val="2"/>
        <scheme val="minor"/>
      </rPr>
      <t xml:space="preserve"> (Specify name and date of events)</t>
    </r>
  </si>
  <si>
    <r>
      <t>Printing for Parent Workshops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(not using District Print Shop)</t>
    </r>
    <r>
      <rPr>
        <b/>
        <sz val="11"/>
        <color indexed="8"/>
        <rFont val="Calibri"/>
        <family val="2"/>
      </rPr>
      <t xml:space="preserve"> i.e. Office Depot, Staples, etc. </t>
    </r>
  </si>
  <si>
    <t>Examples:  Storeroom orders for Parent workshop(s) or supplies; copy paper; printer ink; pens; pencils; etc.</t>
  </si>
  <si>
    <r>
      <t>Printing for Parent Workshops</t>
    </r>
    <r>
      <rPr>
        <b/>
        <sz val="11"/>
        <color rgb="FFFF0000"/>
        <rFont val="Calibri"/>
        <family val="2"/>
        <scheme val="minor"/>
      </rPr>
      <t xml:space="preserve"> (using District Print Shop)</t>
    </r>
  </si>
  <si>
    <t>Difference between PIP Amount and Grand Total (must equal zero)</t>
  </si>
  <si>
    <t>Emtec</t>
  </si>
  <si>
    <r>
      <t>Computer and/or Printer/Scanner for Parent Involvement Center/Resource Room (</t>
    </r>
    <r>
      <rPr>
        <b/>
        <sz val="11"/>
        <color theme="1"/>
        <rFont val="Calibri"/>
        <family val="2"/>
        <scheme val="minor"/>
      </rPr>
      <t>If entering PR, check bid list.</t>
    </r>
    <r>
      <rPr>
        <sz val="11"/>
        <color theme="1"/>
        <rFont val="Calibri"/>
        <family val="2"/>
        <scheme val="minor"/>
      </rPr>
      <t>)</t>
    </r>
  </si>
  <si>
    <r>
      <t>Furniture - chair, desk, bookshelf for Parent Involvement Center/Resource Room;</t>
    </r>
    <r>
      <rPr>
        <b/>
        <sz val="11"/>
        <color rgb="FFFF0000"/>
        <rFont val="Calibri"/>
        <family val="2"/>
        <scheme val="minor"/>
      </rPr>
      <t xml:space="preserve"> for chairs and desks, please </t>
    </r>
  </si>
  <si>
    <t>* According to FLDOE, it is suggested that meetings do not occur during mealtimes and that light refreshments be provided. If meals other than light refreshments are served, a justification must accompany the PIP.</t>
  </si>
  <si>
    <t>The commitment item 510 is for the purchase of refreshments &amp; other items from the store(s) related to parent involvement activities, i.e. coffee, tea, juice, cookies, napkins, plates, spoons &amp; forks ("off the shelf.")</t>
  </si>
  <si>
    <t>Grand Total Parent Involvement Allocation</t>
  </si>
  <si>
    <t># of Hours</t>
  </si>
  <si>
    <t># of Staff</t>
  </si>
  <si>
    <t>Hourly Rate</t>
  </si>
  <si>
    <t>Total of Salary</t>
  </si>
  <si>
    <t>Benefits (@ 16.3%)</t>
  </si>
  <si>
    <t xml:space="preserve">Continued from 2 of 3 </t>
  </si>
  <si>
    <t>columsn to be merged</t>
  </si>
  <si>
    <r>
      <t xml:space="preserve">* DCPS is tax exempt - </t>
    </r>
    <r>
      <rPr>
        <b/>
        <u/>
        <sz val="11"/>
        <color theme="2" tint="-0.749992370372631"/>
        <rFont val="Calibri"/>
        <family val="2"/>
        <scheme val="minor"/>
      </rPr>
      <t xml:space="preserve">Always contact vendor before making PCARD purchases. </t>
    </r>
  </si>
  <si>
    <r>
      <t>Postage for Parent Mail outs</t>
    </r>
    <r>
      <rPr>
        <b/>
        <sz val="11"/>
        <color indexed="8"/>
        <rFont val="Calibri"/>
        <family val="2"/>
      </rPr>
      <t xml:space="preserve"> (Specify name and date of events)</t>
    </r>
  </si>
  <si>
    <t>*Cost for food must be economically reasonable.</t>
  </si>
  <si>
    <t>Translators - hourly rate = $10.00; a PCF must be entered (NN67MA job code)</t>
  </si>
  <si>
    <t>PFEP Amount:</t>
  </si>
  <si>
    <t>Purchases should be allocable, supplemental, reasonable, allowable, and necessary.</t>
  </si>
  <si>
    <t>The final date for encumbering is March 29, 2019.  P-Card usage is permissible if prior approval is received.</t>
  </si>
  <si>
    <t>Method of Transportation</t>
  </si>
  <si>
    <t>Purpose</t>
  </si>
  <si>
    <r>
      <t xml:space="preserve">Examples:  Educational materials for parents to borrow that are purchased from a vendor (Specify vendor and items); board games, read-a-long books, parenting resources, books, etc.  </t>
    </r>
    <r>
      <rPr>
        <b/>
        <sz val="11"/>
        <color rgb="FFFF0000"/>
        <rFont val="Calibri"/>
        <family val="2"/>
        <scheme val="minor"/>
      </rPr>
      <t>(Please attach a quote to the PFEP Budget when submitting.)</t>
    </r>
  </si>
  <si>
    <t>contact the Project Manager over furniture for the district.</t>
  </si>
  <si>
    <t>* No more than $800 of the PFEP allocation can be used for food/food related items.</t>
  </si>
  <si>
    <t>For any questions related to this PFEP budget, please feel free to contact Title I at 390-2123.</t>
  </si>
  <si>
    <t>Revised on 5/2018</t>
  </si>
  <si>
    <t>Please attach a quote to the PFEP Budget when submitting.</t>
  </si>
  <si>
    <t>The budget should correspond with the Events on the Parent and Family Engagement Plan (Building Capacity section).</t>
  </si>
  <si>
    <r>
      <t xml:space="preserve">* Gratuity and tax are NOT </t>
    </r>
    <r>
      <rPr>
        <b/>
        <u/>
        <sz val="11"/>
        <color theme="2" tint="-0.749992370372631"/>
        <rFont val="Calibri"/>
        <family val="2"/>
        <scheme val="minor"/>
      </rPr>
      <t>allowed</t>
    </r>
    <r>
      <rPr>
        <b/>
        <sz val="11"/>
        <color theme="2" tint="-0.749992370372631"/>
        <rFont val="Calibri"/>
        <family val="2"/>
        <scheme val="minor"/>
      </rPr>
      <t xml:space="preserve"> using Title I funds.</t>
    </r>
  </si>
  <si>
    <t xml:space="preserve">Equipment/Furniture for Parent Involvement Center/Resource Room (6100/640) </t>
  </si>
  <si>
    <r>
      <t xml:space="preserve">Parent and Family Engagement </t>
    </r>
    <r>
      <rPr>
        <b/>
        <i/>
        <u/>
        <sz val="11"/>
        <color theme="1"/>
        <rFont val="Calibri"/>
        <family val="2"/>
        <scheme val="minor"/>
      </rPr>
      <t>light Refreshments</t>
    </r>
    <r>
      <rPr>
        <b/>
        <sz val="11"/>
        <color indexed="8"/>
        <rFont val="Calibri"/>
        <family val="2"/>
      </rPr>
      <t xml:space="preserve"> (Specify name and date of events):</t>
    </r>
  </si>
  <si>
    <r>
      <t>Parent and Family Engagement events' catering services</t>
    </r>
    <r>
      <rPr>
        <b/>
        <sz val="11"/>
        <color indexed="8"/>
        <rFont val="Calibri"/>
        <family val="2"/>
      </rPr>
      <t xml:space="preserve"> (Specify name and date of events):</t>
    </r>
  </si>
  <si>
    <t>Parent and Family Engagement Plan Budget Template 2018-2019 (Fund 48820)</t>
  </si>
  <si>
    <t>Childcare for parents attending Engagement Events (Specify name and date of events)</t>
  </si>
  <si>
    <r>
      <t>Childcare -  hourly rate = $8.25; a PCF must be entered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(NN75MA job code)</t>
    </r>
  </si>
  <si>
    <r>
      <t>Translators</t>
    </r>
    <r>
      <rPr>
        <b/>
        <sz val="11"/>
        <color theme="1"/>
        <rFont val="Calibri"/>
        <family val="2"/>
      </rPr>
      <t xml:space="preserve"> - for parents attending Engagement events (Specify name and date of events)</t>
    </r>
  </si>
  <si>
    <t xml:space="preserve">Vendors providing services/training for parents </t>
  </si>
  <si>
    <r>
      <t>Purchasing from the Storeroom -Materials for Parent Workshops/and/or Resource Room</t>
    </r>
    <r>
      <rPr>
        <sz val="11"/>
        <rFont val="Calibri"/>
        <family val="2"/>
        <scheme val="minor"/>
      </rPr>
      <t xml:space="preserve">   </t>
    </r>
    <r>
      <rPr>
        <b/>
        <u/>
        <sz val="10"/>
        <color rgb="FFFF0000"/>
        <rFont val="Calibri"/>
        <family val="2"/>
        <scheme val="minor"/>
      </rPr>
      <t>(please attach a storeroom order form to the PFEP Budget when submitting.)</t>
    </r>
  </si>
  <si>
    <r>
      <t xml:space="preserve">Purchasing from a Vendor - Materials for Parent Workshops/and/or Resource Room </t>
    </r>
    <r>
      <rPr>
        <b/>
        <sz val="11"/>
        <color indexed="8"/>
        <rFont val="Calibri"/>
        <family val="2"/>
      </rPr>
      <t xml:space="preserve"> to include:</t>
    </r>
  </si>
  <si>
    <t>Saint Clair Evans Academy</t>
  </si>
  <si>
    <t>Postage for Annual Meetings</t>
  </si>
  <si>
    <t>Staples- Printing of Flyers Family Engagement events</t>
  </si>
  <si>
    <t>Post Card Reminders for Events</t>
  </si>
  <si>
    <t>Copy Paper for Event</t>
  </si>
  <si>
    <t>Parents will use paper</t>
  </si>
  <si>
    <t>Pens and pencils</t>
  </si>
  <si>
    <t>Parent evaluations and trainings</t>
  </si>
  <si>
    <t>Ink</t>
  </si>
  <si>
    <t>Printer</t>
  </si>
  <si>
    <t>Parent Materials</t>
  </si>
  <si>
    <t>Million Men March to School</t>
  </si>
  <si>
    <t>Community Night Event</t>
  </si>
  <si>
    <t>Literacy Night</t>
  </si>
  <si>
    <t>Character Day  Literacy</t>
  </si>
  <si>
    <t>Technology Night</t>
  </si>
  <si>
    <t>Parent and Teacher Welcome Night</t>
  </si>
  <si>
    <t>FSA Parent night/ Celebrate Literacy Day</t>
  </si>
  <si>
    <t>Math Madness Night</t>
  </si>
  <si>
    <t>Parent and Teacher Welcome Breakfast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</si>
</sst>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5F6CAD"/>
      <name val="Calibri"/>
      <family val="2"/>
      <scheme val="minor"/>
    </font>
    <font>
      <sz val="11"/>
      <color rgb="FF5F6CA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2" tint="-0.749992370372631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8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0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1" fontId="0" fillId="2" borderId="1" xfId="0" applyNumberFormat="1" applyFill="1" applyBorder="1"/>
    <xf numFmtId="0" fontId="3" fillId="2" borderId="1" xfId="0" applyFont="1" applyFill="1" applyBorder="1"/>
    <xf numFmtId="0" fontId="0" fillId="2" borderId="3" xfId="0" applyFill="1" applyBorder="1" applyAlignment="1">
      <alignment horizontal="left"/>
    </xf>
    <xf numFmtId="0" fontId="3" fillId="2" borderId="0" xfId="0" applyFont="1" applyFill="1"/>
    <xf numFmtId="0" fontId="0" fillId="2" borderId="3" xfId="0" applyFill="1" applyBorder="1"/>
    <xf numFmtId="0" fontId="4" fillId="2" borderId="0" xfId="0" applyFont="1" applyFill="1"/>
    <xf numFmtId="0" fontId="7" fillId="2" borderId="0" xfId="0" applyFont="1" applyFill="1" applyBorder="1"/>
    <xf numFmtId="0" fontId="0" fillId="2" borderId="0" xfId="0" applyFill="1" applyBorder="1"/>
    <xf numFmtId="0" fontId="6" fillId="2" borderId="0" xfId="0" applyFont="1" applyFill="1"/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10" xfId="0" applyFill="1" applyBorder="1"/>
    <xf numFmtId="0" fontId="4" fillId="2" borderId="0" xfId="0" applyFont="1" applyFill="1" applyAlignment="1">
      <alignment horizontal="left"/>
    </xf>
    <xf numFmtId="0" fontId="0" fillId="2" borderId="0" xfId="0" applyFill="1" applyAlignment="1"/>
    <xf numFmtId="0" fontId="5" fillId="2" borderId="9" xfId="0" applyFont="1" applyFill="1" applyBorder="1"/>
    <xf numFmtId="0" fontId="3" fillId="2" borderId="9" xfId="0" applyFont="1" applyFill="1" applyBorder="1"/>
    <xf numFmtId="164" fontId="3" fillId="2" borderId="0" xfId="0" applyNumberFormat="1" applyFont="1" applyFill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 applyProtection="1">
      <alignment horizontal="right" wrapText="1"/>
      <protection locked="0"/>
    </xf>
    <xf numFmtId="164" fontId="4" fillId="2" borderId="0" xfId="1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5" fillId="2" borderId="6" xfId="0" applyFont="1" applyFill="1" applyBorder="1"/>
    <xf numFmtId="0" fontId="0" fillId="2" borderId="7" xfId="0" applyFill="1" applyBorder="1"/>
    <xf numFmtId="164" fontId="0" fillId="2" borderId="8" xfId="0" applyNumberFormat="1" applyFill="1" applyBorder="1" applyAlignment="1">
      <alignment horizontal="right"/>
    </xf>
    <xf numFmtId="0" fontId="3" fillId="2" borderId="15" xfId="0" applyFont="1" applyFill="1" applyBorder="1"/>
    <xf numFmtId="0" fontId="3" fillId="2" borderId="7" xfId="0" applyFont="1" applyFill="1" applyBorder="1"/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/>
    <xf numFmtId="0" fontId="0" fillId="2" borderId="0" xfId="0" applyFont="1" applyFill="1" applyBorder="1"/>
    <xf numFmtId="0" fontId="12" fillId="2" borderId="0" xfId="0" applyFont="1" applyFill="1" applyBorder="1"/>
    <xf numFmtId="164" fontId="12" fillId="2" borderId="5" xfId="0" applyNumberFormat="1" applyFont="1" applyFill="1" applyBorder="1" applyAlignment="1">
      <alignment horizontal="right"/>
    </xf>
    <xf numFmtId="164" fontId="12" fillId="2" borderId="5" xfId="0" applyNumberFormat="1" applyFont="1" applyFill="1" applyBorder="1" applyAlignment="1" applyProtection="1">
      <alignment horizontal="right" wrapText="1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/>
    <xf numFmtId="164" fontId="12" fillId="2" borderId="0" xfId="0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 applyAlignment="1">
      <alignment horizontal="center"/>
    </xf>
    <xf numFmtId="164" fontId="3" fillId="3" borderId="21" xfId="0" applyNumberFormat="1" applyFont="1" applyFill="1" applyBorder="1" applyAlignment="1" applyProtection="1">
      <alignment horizontal="right" wrapText="1"/>
      <protection locked="0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4" fontId="3" fillId="0" borderId="5" xfId="0" applyNumberFormat="1" applyFont="1" applyFill="1" applyBorder="1" applyAlignment="1" applyProtection="1">
      <alignment horizontal="right" wrapText="1"/>
      <protection locked="0"/>
    </xf>
    <xf numFmtId="164" fontId="7" fillId="2" borderId="11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64" fontId="12" fillId="2" borderId="0" xfId="1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 applyProtection="1">
      <alignment horizontal="right" wrapText="1"/>
    </xf>
    <xf numFmtId="1" fontId="0" fillId="0" borderId="25" xfId="0" applyNumberFormat="1" applyFill="1" applyBorder="1" applyProtection="1">
      <protection locked="0"/>
    </xf>
    <xf numFmtId="0" fontId="3" fillId="4" borderId="18" xfId="0" applyFont="1" applyFill="1" applyBorder="1" applyAlignment="1">
      <alignment horizontal="left" wrapText="1"/>
    </xf>
    <xf numFmtId="0" fontId="5" fillId="4" borderId="6" xfId="0" applyFont="1" applyFill="1" applyBorder="1"/>
    <xf numFmtId="0" fontId="0" fillId="4" borderId="7" xfId="0" applyFill="1" applyBorder="1"/>
    <xf numFmtId="164" fontId="0" fillId="4" borderId="20" xfId="0" applyNumberFormat="1" applyFill="1" applyBorder="1" applyAlignment="1">
      <alignment horizontal="right"/>
    </xf>
    <xf numFmtId="164" fontId="3" fillId="4" borderId="21" xfId="0" applyNumberFormat="1" applyFont="1" applyFill="1" applyBorder="1" applyAlignment="1">
      <alignment horizontal="right"/>
    </xf>
    <xf numFmtId="0" fontId="0" fillId="4" borderId="18" xfId="0" applyFont="1" applyFill="1" applyBorder="1" applyAlignment="1">
      <alignment horizontal="right" wrapText="1"/>
    </xf>
    <xf numFmtId="0" fontId="7" fillId="4" borderId="18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 horizontal="left" wrapText="1"/>
    </xf>
    <xf numFmtId="0" fontId="0" fillId="4" borderId="0" xfId="0" applyFill="1" applyBorder="1" applyAlignment="1" applyProtection="1">
      <alignment horizontal="left" wrapText="1"/>
    </xf>
    <xf numFmtId="164" fontId="7" fillId="4" borderId="21" xfId="0" applyNumberFormat="1" applyFont="1" applyFill="1" applyBorder="1" applyAlignment="1" applyProtection="1">
      <alignment horizontal="right"/>
    </xf>
    <xf numFmtId="0" fontId="3" fillId="4" borderId="18" xfId="0" applyFont="1" applyFill="1" applyBorder="1"/>
    <xf numFmtId="0" fontId="0" fillId="4" borderId="18" xfId="0" applyFill="1" applyBorder="1"/>
    <xf numFmtId="0" fontId="7" fillId="4" borderId="18" xfId="0" applyFont="1" applyFill="1" applyBorder="1"/>
    <xf numFmtId="0" fontId="0" fillId="4" borderId="0" xfId="0" applyFill="1" applyBorder="1"/>
    <xf numFmtId="164" fontId="7" fillId="4" borderId="19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5" xfId="0" applyFill="1" applyBorder="1" applyAlignment="1">
      <alignment horizontal="left"/>
    </xf>
    <xf numFmtId="0" fontId="0" fillId="2" borderId="2" xfId="0" applyFill="1" applyBorder="1" applyAlignment="1"/>
    <xf numFmtId="164" fontId="0" fillId="2" borderId="5" xfId="0" applyNumberFormat="1" applyFill="1" applyBorder="1" applyAlignment="1">
      <alignment horizontal="right"/>
    </xf>
    <xf numFmtId="0" fontId="0" fillId="0" borderId="8" xfId="0" applyBorder="1" applyAlignment="1"/>
    <xf numFmtId="0" fontId="0" fillId="2" borderId="0" xfId="0" applyFont="1" applyFill="1"/>
    <xf numFmtId="0" fontId="3" fillId="0" borderId="6" xfId="0" applyFont="1" applyFill="1" applyBorder="1" applyAlignment="1"/>
    <xf numFmtId="0" fontId="3" fillId="0" borderId="5" xfId="0" applyFont="1" applyFill="1" applyBorder="1"/>
    <xf numFmtId="49" fontId="0" fillId="2" borderId="0" xfId="0" applyNumberFormat="1" applyFill="1" applyBorder="1" applyAlignment="1" applyProtection="1">
      <alignment horizontal="center" wrapText="1"/>
      <protection locked="0"/>
    </xf>
    <xf numFmtId="164" fontId="3" fillId="2" borderId="0" xfId="0" applyNumberFormat="1" applyFont="1" applyFill="1" applyBorder="1" applyAlignment="1" applyProtection="1">
      <alignment horizontal="right" wrapText="1"/>
      <protection locked="0"/>
    </xf>
    <xf numFmtId="164" fontId="7" fillId="2" borderId="1" xfId="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164" fontId="0" fillId="2" borderId="0" xfId="0" applyNumberFormat="1" applyFill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164" fontId="3" fillId="0" borderId="5" xfId="0" applyNumberFormat="1" applyFont="1" applyFill="1" applyBorder="1" applyAlignment="1">
      <alignment horizontal="right"/>
    </xf>
    <xf numFmtId="0" fontId="0" fillId="4" borderId="10" xfId="0" applyFill="1" applyBorder="1"/>
    <xf numFmtId="0" fontId="0" fillId="4" borderId="11" xfId="0" applyFill="1" applyBorder="1"/>
    <xf numFmtId="164" fontId="7" fillId="4" borderId="21" xfId="0" applyNumberFormat="1" applyFont="1" applyFill="1" applyBorder="1" applyAlignment="1">
      <alignment horizontal="right"/>
    </xf>
    <xf numFmtId="0" fontId="12" fillId="4" borderId="22" xfId="0" applyFont="1" applyFill="1" applyBorder="1"/>
    <xf numFmtId="0" fontId="0" fillId="4" borderId="23" xfId="0" applyFill="1" applyBorder="1"/>
    <xf numFmtId="164" fontId="12" fillId="4" borderId="24" xfId="0" applyNumberFormat="1" applyFont="1" applyFill="1" applyBorder="1" applyAlignment="1">
      <alignment horizontal="right"/>
    </xf>
    <xf numFmtId="0" fontId="0" fillId="2" borderId="10" xfId="0" applyFont="1" applyFill="1" applyBorder="1"/>
    <xf numFmtId="164" fontId="0" fillId="2" borderId="11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0" fillId="2" borderId="0" xfId="0" applyFill="1" applyBorder="1" applyAlignment="1"/>
    <xf numFmtId="164" fontId="0" fillId="2" borderId="0" xfId="0" applyNumberFormat="1" applyFill="1" applyBorder="1" applyAlignment="1">
      <alignment horizontal="right"/>
    </xf>
    <xf numFmtId="0" fontId="23" fillId="2" borderId="12" xfId="0" applyFont="1" applyFill="1" applyBorder="1"/>
    <xf numFmtId="164" fontId="3" fillId="2" borderId="5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7" fillId="2" borderId="6" xfId="0" applyFont="1" applyFill="1" applyBorder="1"/>
    <xf numFmtId="49" fontId="0" fillId="0" borderId="6" xfId="0" applyNumberFormat="1" applyFill="1" applyBorder="1" applyAlignment="1" applyProtection="1">
      <alignment horizontal="center" wrapText="1"/>
      <protection locked="0"/>
    </xf>
    <xf numFmtId="49" fontId="0" fillId="0" borderId="8" xfId="0" applyNumberFormat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>
      <alignment horizontal="left"/>
    </xf>
    <xf numFmtId="0" fontId="4" fillId="0" borderId="7" xfId="0" applyFont="1" applyBorder="1" applyAlignment="1"/>
    <xf numFmtId="0" fontId="4" fillId="0" borderId="8" xfId="0" applyFont="1" applyBorder="1" applyAlignment="1"/>
    <xf numFmtId="49" fontId="0" fillId="0" borderId="7" xfId="0" applyNumberFormat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/>
    <xf numFmtId="0" fontId="3" fillId="5" borderId="6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0" fillId="0" borderId="8" xfId="0" applyBorder="1" applyAlignment="1"/>
    <xf numFmtId="0" fontId="3" fillId="5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49" fontId="0" fillId="0" borderId="6" xfId="0" applyNumberFormat="1" applyFill="1" applyBorder="1" applyAlignment="1" applyProtection="1">
      <alignment horizontal="left" wrapText="1"/>
      <protection locked="0"/>
    </xf>
    <xf numFmtId="49" fontId="0" fillId="0" borderId="7" xfId="0" applyNumberFormat="1" applyBorder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0" fontId="3" fillId="2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6" xfId="0" applyFont="1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49" fontId="0" fillId="0" borderId="26" xfId="0" applyNumberFormat="1" applyFill="1" applyBorder="1" applyAlignment="1" applyProtection="1">
      <protection locked="0"/>
    </xf>
    <xf numFmtId="49" fontId="0" fillId="0" borderId="27" xfId="0" applyNumberFormat="1" applyFill="1" applyBorder="1" applyAlignment="1" applyProtection="1">
      <protection locked="0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22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0" fillId="3" borderId="7" xfId="0" applyNumberFormat="1" applyFill="1" applyBorder="1" applyAlignment="1" applyProtection="1">
      <alignment horizontal="left" wrapText="1"/>
      <protection locked="0"/>
    </xf>
    <xf numFmtId="49" fontId="0" fillId="3" borderId="6" xfId="0" applyNumberFormat="1" applyFont="1" applyFill="1" applyBorder="1" applyAlignment="1" applyProtection="1">
      <alignment horizontal="left" wrapText="1"/>
      <protection locked="0"/>
    </xf>
    <xf numFmtId="49" fontId="0" fillId="3" borderId="7" xfId="0" applyNumberFormat="1" applyFill="1" applyBorder="1" applyAlignment="1" applyProtection="1">
      <alignment horizontal="left" wrapText="1"/>
      <protection locked="0"/>
    </xf>
    <xf numFmtId="49" fontId="0" fillId="3" borderId="8" xfId="0" applyNumberFormat="1" applyFill="1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0" fontId="4" fillId="4" borderId="18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6" fillId="4" borderId="19" xfId="0" applyFont="1" applyFill="1" applyBorder="1" applyAlignment="1">
      <alignment horizontal="left" wrapText="1"/>
    </xf>
    <xf numFmtId="0" fontId="16" fillId="4" borderId="18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16" fillId="4" borderId="19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9" fillId="4" borderId="18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horizontal="left" wrapText="1"/>
    </xf>
    <xf numFmtId="0" fontId="19" fillId="4" borderId="19" xfId="0" applyFont="1" applyFill="1" applyBorder="1" applyAlignment="1">
      <alignment horizontal="left" wrapText="1"/>
    </xf>
    <xf numFmtId="0" fontId="6" fillId="4" borderId="16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0" fillId="3" borderId="8" xfId="0" applyNumberFormat="1" applyFill="1" applyBorder="1" applyAlignment="1" applyProtection="1">
      <alignment horizontal="left" wrapText="1"/>
      <protection locked="0"/>
    </xf>
    <xf numFmtId="0" fontId="5" fillId="2" borderId="4" xfId="0" applyFont="1" applyFill="1" applyBorder="1" applyAlignment="1">
      <alignment horizontal="left"/>
    </xf>
    <xf numFmtId="49" fontId="0" fillId="0" borderId="7" xfId="0" applyNumberFormat="1" applyFill="1" applyBorder="1" applyAlignment="1" applyProtection="1">
      <alignment horizontal="center" wrapText="1"/>
      <protection locked="0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/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/>
    </xf>
    <xf numFmtId="49" fontId="0" fillId="0" borderId="8" xfId="0" applyNumberForma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4" borderId="18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horizontal="left" wrapText="1"/>
    </xf>
    <xf numFmtId="0" fontId="12" fillId="4" borderId="19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/>
    </xf>
    <xf numFmtId="0" fontId="16" fillId="4" borderId="19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5" fillId="2" borderId="13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0" fillId="0" borderId="6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>
      <alignment horizontal="center"/>
    </xf>
    <xf numFmtId="49" fontId="0" fillId="0" borderId="5" xfId="0" applyNumberFormat="1" applyBorder="1" applyAlignment="1" applyProtection="1">
      <alignment horizontal="center" wrapText="1"/>
      <protection locked="0"/>
    </xf>
    <xf numFmtId="49" fontId="0" fillId="0" borderId="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/>
    <xf numFmtId="0" fontId="0" fillId="2" borderId="5" xfId="0" applyFill="1" applyBorder="1" applyAlignment="1"/>
    <xf numFmtId="17" fontId="0" fillId="3" borderId="6" xfId="0" applyNumberFormat="1" applyFont="1" applyFill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5F6C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57150</xdr:rowOff>
    </xdr:from>
    <xdr:to>
      <xdr:col>1</xdr:col>
      <xdr:colOff>381000</xdr:colOff>
      <xdr:row>6</xdr:row>
      <xdr:rowOff>133350</xdr:rowOff>
    </xdr:to>
    <xdr:pic>
      <xdr:nvPicPr>
        <xdr:cNvPr id="1027" name="Picture 3" descr="Duval County Public Schoo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990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10</xdr:col>
      <xdr:colOff>581026</xdr:colOff>
      <xdr:row>25</xdr:row>
      <xdr:rowOff>161925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661" t="24427" r="24991" b="16003"/>
        <a:stretch/>
      </xdr:blipFill>
      <xdr:spPr>
        <a:xfrm>
          <a:off x="619126" y="0"/>
          <a:ext cx="6667500" cy="492442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25</xdr:row>
      <xdr:rowOff>142875</xdr:rowOff>
    </xdr:from>
    <xdr:to>
      <xdr:col>10</xdr:col>
      <xdr:colOff>438150</xdr:colOff>
      <xdr:row>41</xdr:row>
      <xdr:rowOff>152400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564" t="24888" r="22782" b="38126"/>
        <a:stretch/>
      </xdr:blipFill>
      <xdr:spPr>
        <a:xfrm>
          <a:off x="238125" y="4905375"/>
          <a:ext cx="6296025" cy="3057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47625</xdr:rowOff>
    </xdr:from>
    <xdr:to>
      <xdr:col>11</xdr:col>
      <xdr:colOff>76200</xdr:colOff>
      <xdr:row>72</xdr:row>
      <xdr:rowOff>28575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94" t="24542" r="25129" b="6555"/>
        <a:stretch/>
      </xdr:blipFill>
      <xdr:spPr>
        <a:xfrm>
          <a:off x="504825" y="8048625"/>
          <a:ext cx="6781800" cy="5695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76200</xdr:rowOff>
    </xdr:from>
    <xdr:to>
      <xdr:col>11</xdr:col>
      <xdr:colOff>304800</xdr:colOff>
      <xdr:row>84</xdr:row>
      <xdr:rowOff>180975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4312" t="23966" r="24852" b="47113"/>
        <a:stretch/>
      </xdr:blipFill>
      <xdr:spPr>
        <a:xfrm>
          <a:off x="314326" y="13792200"/>
          <a:ext cx="7010400" cy="2390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171450</xdr:rowOff>
    </xdr:from>
    <xdr:to>
      <xdr:col>11</xdr:col>
      <xdr:colOff>352425</xdr:colOff>
      <xdr:row>112</xdr:row>
      <xdr:rowOff>66675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3207" t="27768" r="25613" b="8976"/>
        <a:stretch/>
      </xdr:blipFill>
      <xdr:spPr>
        <a:xfrm>
          <a:off x="152400" y="16173450"/>
          <a:ext cx="7058025" cy="522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tabSelected="1" showWhiteSpace="0" topLeftCell="A124" zoomScale="130" zoomScaleNormal="130" workbookViewId="0">
      <selection activeCell="I113" sqref="I113"/>
    </sheetView>
  </sheetViews>
  <sheetFormatPr defaultColWidth="8.88671875" defaultRowHeight="14.4" x14ac:dyDescent="0.3"/>
  <cols>
    <col min="1" max="1" width="11.109375" style="1" customWidth="1"/>
    <col min="2" max="3" width="8.88671875" style="1"/>
    <col min="4" max="4" width="10" style="1" customWidth="1"/>
    <col min="5" max="5" width="10.109375" style="1" customWidth="1"/>
    <col min="6" max="6" width="15.44140625" style="1" customWidth="1"/>
    <col min="7" max="7" width="9.88671875" style="1" customWidth="1"/>
    <col min="8" max="8" width="16.44140625" style="1" customWidth="1"/>
    <col min="9" max="9" width="18" style="23" customWidth="1"/>
    <col min="10" max="10" width="9.88671875" style="1" bestFit="1" customWidth="1"/>
    <col min="11" max="16384" width="8.88671875" style="1"/>
  </cols>
  <sheetData>
    <row r="1" spans="1:12" s="57" customFormat="1" x14ac:dyDescent="0.3">
      <c r="A1" s="149"/>
      <c r="B1" s="227"/>
      <c r="C1" s="227"/>
      <c r="D1" s="227"/>
      <c r="E1" s="227"/>
      <c r="F1" s="227"/>
      <c r="G1" s="227"/>
      <c r="H1" s="227"/>
      <c r="I1" s="227"/>
    </row>
    <row r="2" spans="1:12" s="57" customFormat="1" ht="5.25" customHeight="1" x14ac:dyDescent="0.3">
      <c r="I2" s="23"/>
    </row>
    <row r="3" spans="1:12" s="57" customFormat="1" ht="4.5" customHeight="1" thickBot="1" x14ac:dyDescent="0.35">
      <c r="I3" s="23"/>
    </row>
    <row r="4" spans="1:12" ht="18.600000000000001" thickBot="1" x14ac:dyDescent="0.4">
      <c r="B4" s="13" t="s">
        <v>28</v>
      </c>
      <c r="D4" s="8"/>
      <c r="E4" s="68">
        <v>3124</v>
      </c>
      <c r="F4" s="13" t="s">
        <v>5</v>
      </c>
      <c r="G4" s="143" t="s">
        <v>78</v>
      </c>
      <c r="H4" s="144"/>
    </row>
    <row r="5" spans="1:12" ht="18" x14ac:dyDescent="0.35">
      <c r="A5" s="148" t="s">
        <v>71</v>
      </c>
      <c r="B5" s="149"/>
      <c r="C5" s="149"/>
      <c r="D5" s="149"/>
      <c r="E5" s="149"/>
      <c r="F5" s="149"/>
      <c r="G5" s="149"/>
      <c r="H5" s="149"/>
      <c r="I5" s="149"/>
    </row>
    <row r="6" spans="1:12" s="3" customFormat="1" ht="18" x14ac:dyDescent="0.3">
      <c r="A6" s="2"/>
      <c r="B6" s="2"/>
      <c r="C6" s="2"/>
      <c r="D6" s="146" t="s">
        <v>55</v>
      </c>
      <c r="E6" s="147"/>
      <c r="F6" s="67">
        <v>3000</v>
      </c>
      <c r="G6" s="98"/>
      <c r="H6" s="2"/>
      <c r="I6" s="97"/>
    </row>
    <row r="7" spans="1:12" ht="18" x14ac:dyDescent="0.35">
      <c r="C7" s="151" t="s">
        <v>30</v>
      </c>
      <c r="D7" s="152"/>
      <c r="E7" s="153"/>
      <c r="F7" s="62"/>
      <c r="G7" s="61"/>
      <c r="H7" s="61"/>
      <c r="I7" s="61"/>
    </row>
    <row r="8" spans="1:12" s="57" customFormat="1" ht="18.75" customHeight="1" x14ac:dyDescent="0.35">
      <c r="C8" s="151" t="s">
        <v>31</v>
      </c>
      <c r="D8" s="152" t="s">
        <v>31</v>
      </c>
      <c r="E8" s="153"/>
      <c r="F8" s="85"/>
      <c r="G8" s="61"/>
      <c r="H8" s="61"/>
      <c r="I8" s="61"/>
    </row>
    <row r="9" spans="1:12" s="57" customFormat="1" ht="6.75" customHeight="1" x14ac:dyDescent="0.35">
      <c r="D9" s="60"/>
      <c r="E9" s="84"/>
      <c r="F9" s="84"/>
      <c r="G9" s="84"/>
      <c r="H9" s="84"/>
      <c r="I9" s="84"/>
    </row>
    <row r="10" spans="1:12" s="57" customFormat="1" ht="12.75" customHeight="1" x14ac:dyDescent="0.3">
      <c r="A10" s="150" t="s">
        <v>66</v>
      </c>
      <c r="B10" s="150"/>
      <c r="C10" s="150"/>
      <c r="D10" s="150"/>
      <c r="E10" s="150"/>
      <c r="F10" s="150"/>
      <c r="G10" s="150"/>
      <c r="H10" s="150"/>
      <c r="I10" s="150"/>
      <c r="J10" s="113"/>
    </row>
    <row r="11" spans="1:12" s="57" customFormat="1" ht="12.75" customHeight="1" x14ac:dyDescent="0.3">
      <c r="A11" s="150" t="s">
        <v>56</v>
      </c>
      <c r="B11" s="150"/>
      <c r="C11" s="150"/>
      <c r="D11" s="150"/>
      <c r="E11" s="150"/>
      <c r="F11" s="150"/>
      <c r="G11" s="150"/>
      <c r="H11" s="150"/>
      <c r="I11" s="150"/>
      <c r="J11" s="113"/>
    </row>
    <row r="12" spans="1:12" ht="12.75" customHeight="1" x14ac:dyDescent="0.3">
      <c r="A12" s="145" t="s">
        <v>29</v>
      </c>
      <c r="B12" s="145"/>
      <c r="C12" s="145"/>
      <c r="D12" s="145"/>
      <c r="E12" s="145"/>
      <c r="F12" s="145"/>
      <c r="G12" s="145"/>
      <c r="H12" s="145"/>
      <c r="I12" s="145"/>
      <c r="J12" s="113"/>
      <c r="K12" s="57"/>
      <c r="L12" s="57"/>
    </row>
    <row r="13" spans="1:12" s="57" customFormat="1" ht="14.25" customHeight="1" x14ac:dyDescent="0.3">
      <c r="A13" s="145" t="s">
        <v>57</v>
      </c>
      <c r="B13" s="145"/>
      <c r="C13" s="145"/>
      <c r="D13" s="145"/>
      <c r="E13" s="145"/>
      <c r="F13" s="145"/>
      <c r="G13" s="145"/>
      <c r="H13" s="145"/>
      <c r="I13" s="145"/>
      <c r="J13" s="113"/>
    </row>
    <row r="14" spans="1:12" ht="3.75" customHeight="1" x14ac:dyDescent="0.3">
      <c r="A14" s="44"/>
      <c r="B14" s="58"/>
      <c r="C14" s="58"/>
      <c r="D14" s="58"/>
      <c r="E14" s="58"/>
      <c r="F14" s="58"/>
      <c r="G14" s="58"/>
      <c r="H14" s="58"/>
      <c r="I14" s="58"/>
    </row>
    <row r="15" spans="1:12" x14ac:dyDescent="0.3">
      <c r="A15" s="8" t="s">
        <v>14</v>
      </c>
      <c r="B15" s="21" t="s">
        <v>72</v>
      </c>
      <c r="C15" s="106"/>
      <c r="D15" s="106"/>
      <c r="E15" s="106"/>
      <c r="F15" s="106"/>
      <c r="G15" s="106"/>
      <c r="H15" s="106"/>
      <c r="I15" s="107"/>
    </row>
    <row r="16" spans="1:12" s="57" customFormat="1" ht="15" customHeight="1" x14ac:dyDescent="0.3">
      <c r="A16" s="8" t="s">
        <v>15</v>
      </c>
      <c r="B16" s="121" t="s">
        <v>73</v>
      </c>
      <c r="C16" s="121"/>
      <c r="D16" s="121"/>
      <c r="E16" s="121"/>
      <c r="F16" s="121"/>
      <c r="G16" s="121"/>
      <c r="H16" s="121"/>
      <c r="I16" s="121"/>
    </row>
    <row r="17" spans="1:12" s="57" customFormat="1" x14ac:dyDescent="0.3">
      <c r="A17" s="8"/>
      <c r="B17" s="122" t="s">
        <v>9</v>
      </c>
      <c r="C17" s="123"/>
      <c r="D17" s="122" t="s">
        <v>10</v>
      </c>
      <c r="E17" s="124"/>
      <c r="F17" s="95" t="s">
        <v>46</v>
      </c>
      <c r="G17" s="95" t="s">
        <v>44</v>
      </c>
      <c r="H17" s="95" t="s">
        <v>45</v>
      </c>
      <c r="I17" s="25" t="s">
        <v>8</v>
      </c>
    </row>
    <row r="18" spans="1:12" s="57" customFormat="1" x14ac:dyDescent="0.3">
      <c r="A18" s="89">
        <v>1</v>
      </c>
      <c r="B18" s="125"/>
      <c r="C18" s="126"/>
      <c r="D18" s="125"/>
      <c r="E18" s="126"/>
      <c r="F18" s="91">
        <v>8.25</v>
      </c>
      <c r="G18" s="91"/>
      <c r="H18" s="91"/>
      <c r="I18" s="99">
        <f>F18*G18*H18</f>
        <v>0</v>
      </c>
    </row>
    <row r="19" spans="1:12" s="57" customFormat="1" x14ac:dyDescent="0.3">
      <c r="A19" s="89">
        <v>2</v>
      </c>
      <c r="B19" s="90"/>
      <c r="C19" s="88"/>
      <c r="D19" s="125"/>
      <c r="E19" s="126"/>
      <c r="F19" s="91">
        <v>8.25</v>
      </c>
      <c r="G19" s="91"/>
      <c r="H19" s="91"/>
      <c r="I19" s="99">
        <f>F19*G19*H19</f>
        <v>0</v>
      </c>
    </row>
    <row r="20" spans="1:12" s="57" customFormat="1" x14ac:dyDescent="0.3">
      <c r="A20" s="89">
        <v>3</v>
      </c>
      <c r="B20" s="125"/>
      <c r="C20" s="126"/>
      <c r="D20" s="125"/>
      <c r="E20" s="126"/>
      <c r="F20" s="91">
        <v>8.25</v>
      </c>
      <c r="G20" s="91"/>
      <c r="H20" s="91"/>
      <c r="I20" s="99">
        <f>F20*G20*H20</f>
        <v>0</v>
      </c>
    </row>
    <row r="21" spans="1:12" s="57" customFormat="1" x14ac:dyDescent="0.3">
      <c r="A21" s="89"/>
      <c r="B21" s="140" t="s">
        <v>47</v>
      </c>
      <c r="C21" s="141"/>
      <c r="D21" s="141"/>
      <c r="E21" s="141"/>
      <c r="F21" s="141"/>
      <c r="G21" s="141"/>
      <c r="H21" s="142"/>
      <c r="I21" s="87">
        <f>SUM(I18:I20)</f>
        <v>0</v>
      </c>
    </row>
    <row r="22" spans="1:12" s="57" customFormat="1" x14ac:dyDescent="0.3">
      <c r="A22" s="89"/>
      <c r="B22" s="121" t="s">
        <v>48</v>
      </c>
      <c r="C22" s="228"/>
      <c r="D22" s="228"/>
      <c r="E22" s="228"/>
      <c r="F22" s="228"/>
      <c r="G22" s="228"/>
      <c r="H22" s="228"/>
      <c r="I22" s="87">
        <f>I21*0.163</f>
        <v>0</v>
      </c>
    </row>
    <row r="23" spans="1:12" s="57" customFormat="1" x14ac:dyDescent="0.3">
      <c r="A23" s="47"/>
      <c r="B23" s="108"/>
      <c r="C23" s="109"/>
      <c r="D23" s="109"/>
      <c r="E23" s="109"/>
      <c r="F23" s="109"/>
      <c r="G23" s="109"/>
      <c r="H23" s="109"/>
      <c r="I23" s="110"/>
      <c r="J23" s="12"/>
    </row>
    <row r="24" spans="1:12" s="57" customFormat="1" x14ac:dyDescent="0.3">
      <c r="A24" s="47"/>
      <c r="B24" s="154" t="s">
        <v>74</v>
      </c>
      <c r="C24" s="155"/>
      <c r="D24" s="155"/>
      <c r="E24" s="155"/>
      <c r="F24" s="155"/>
      <c r="G24" s="155"/>
      <c r="H24" s="155"/>
      <c r="I24" s="155"/>
      <c r="J24" s="12"/>
    </row>
    <row r="25" spans="1:12" s="57" customFormat="1" x14ac:dyDescent="0.3">
      <c r="A25" s="8" t="s">
        <v>14</v>
      </c>
      <c r="B25" s="121" t="s">
        <v>54</v>
      </c>
      <c r="C25" s="121"/>
      <c r="D25" s="121"/>
      <c r="E25" s="121"/>
      <c r="F25" s="121"/>
      <c r="G25" s="121"/>
      <c r="H25" s="121"/>
      <c r="I25" s="121"/>
    </row>
    <row r="26" spans="1:12" s="57" customFormat="1" x14ac:dyDescent="0.3">
      <c r="A26" s="8" t="s">
        <v>15</v>
      </c>
      <c r="B26" s="127" t="s">
        <v>9</v>
      </c>
      <c r="C26" s="128"/>
      <c r="D26" s="127" t="s">
        <v>10</v>
      </c>
      <c r="E26" s="127"/>
      <c r="F26" s="95" t="s">
        <v>46</v>
      </c>
      <c r="G26" s="95" t="s">
        <v>44</v>
      </c>
      <c r="H26" s="95" t="s">
        <v>45</v>
      </c>
      <c r="I26" s="25" t="s">
        <v>8</v>
      </c>
    </row>
    <row r="27" spans="1:12" s="57" customFormat="1" x14ac:dyDescent="0.3">
      <c r="A27" s="89">
        <v>1</v>
      </c>
      <c r="B27" s="125"/>
      <c r="C27" s="126"/>
      <c r="D27" s="125"/>
      <c r="E27" s="126"/>
      <c r="F27" s="91">
        <v>10</v>
      </c>
      <c r="G27" s="91"/>
      <c r="H27" s="91"/>
      <c r="I27" s="99">
        <f>F27*G27*H26:H27</f>
        <v>0</v>
      </c>
    </row>
    <row r="28" spans="1:12" s="57" customFormat="1" x14ac:dyDescent="0.3">
      <c r="A28" s="89">
        <v>2</v>
      </c>
      <c r="B28" s="125"/>
      <c r="C28" s="126"/>
      <c r="D28" s="125"/>
      <c r="E28" s="126"/>
      <c r="F28" s="91">
        <v>10</v>
      </c>
      <c r="G28" s="91"/>
      <c r="H28" s="91"/>
      <c r="I28" s="99">
        <f>F28*G28*H27:H28</f>
        <v>0</v>
      </c>
    </row>
    <row r="29" spans="1:12" s="57" customFormat="1" x14ac:dyDescent="0.3">
      <c r="A29" s="89">
        <v>3</v>
      </c>
      <c r="B29" s="125"/>
      <c r="C29" s="126"/>
      <c r="D29" s="125"/>
      <c r="E29" s="126"/>
      <c r="F29" s="91">
        <v>10</v>
      </c>
      <c r="G29" s="91"/>
      <c r="H29" s="91"/>
      <c r="I29" s="99">
        <f>F29*G29*H28:H29</f>
        <v>0</v>
      </c>
    </row>
    <row r="30" spans="1:12" s="57" customFormat="1" x14ac:dyDescent="0.3">
      <c r="A30" s="89"/>
      <c r="B30" s="140" t="s">
        <v>47</v>
      </c>
      <c r="C30" s="141"/>
      <c r="D30" s="141"/>
      <c r="E30" s="141"/>
      <c r="F30" s="141"/>
      <c r="G30" s="141"/>
      <c r="H30" s="142"/>
      <c r="I30" s="87">
        <f>SUM(I27:I29)</f>
        <v>0</v>
      </c>
    </row>
    <row r="31" spans="1:12" s="57" customFormat="1" x14ac:dyDescent="0.3">
      <c r="A31" s="89"/>
      <c r="B31" s="140" t="s">
        <v>48</v>
      </c>
      <c r="C31" s="141"/>
      <c r="D31" s="141"/>
      <c r="E31" s="141"/>
      <c r="F31" s="141"/>
      <c r="G31" s="141"/>
      <c r="H31" s="142"/>
      <c r="I31" s="87">
        <f>I30*0.163</f>
        <v>0</v>
      </c>
    </row>
    <row r="32" spans="1:12" ht="15" customHeight="1" x14ac:dyDescent="0.3">
      <c r="A32" s="48" t="s">
        <v>27</v>
      </c>
      <c r="B32" s="54"/>
      <c r="C32" s="55"/>
      <c r="D32" s="54"/>
      <c r="E32" s="55"/>
      <c r="F32" s="54"/>
      <c r="G32" s="55"/>
      <c r="H32" s="54"/>
      <c r="I32" s="49">
        <f>SUM(I21:I22)+SUM(I30:I31)</f>
        <v>0</v>
      </c>
      <c r="J32" s="96"/>
      <c r="K32" s="57"/>
      <c r="L32" s="57"/>
    </row>
    <row r="33" spans="1:12" ht="6" customHeight="1" x14ac:dyDescent="0.3">
      <c r="A33" s="48"/>
      <c r="B33" s="54"/>
      <c r="C33" s="55"/>
      <c r="D33" s="54"/>
      <c r="E33" s="55"/>
      <c r="F33" s="54"/>
      <c r="G33" s="55"/>
      <c r="H33" s="54"/>
      <c r="I33" s="56"/>
      <c r="J33" s="57"/>
      <c r="K33" s="57"/>
      <c r="L33" s="57"/>
    </row>
    <row r="34" spans="1:12" ht="6" customHeight="1" x14ac:dyDescent="0.3">
      <c r="A34" s="15"/>
      <c r="B34" s="45"/>
      <c r="C34" s="11"/>
      <c r="D34" s="45"/>
      <c r="E34" s="11"/>
      <c r="F34" s="45"/>
      <c r="G34" s="11"/>
      <c r="H34" s="45"/>
      <c r="I34" s="34"/>
    </row>
    <row r="35" spans="1:12" x14ac:dyDescent="0.3">
      <c r="A35" s="46" t="s">
        <v>16</v>
      </c>
      <c r="B35" s="22" t="s">
        <v>32</v>
      </c>
      <c r="C35" s="18"/>
      <c r="D35" s="18"/>
      <c r="E35" s="18"/>
      <c r="F35" s="18"/>
      <c r="G35" s="18"/>
      <c r="H35" s="18"/>
      <c r="I35" s="24"/>
    </row>
    <row r="36" spans="1:12" x14ac:dyDescent="0.3">
      <c r="A36" s="15"/>
      <c r="B36" s="136" t="s">
        <v>9</v>
      </c>
      <c r="C36" s="137"/>
      <c r="D36" s="137"/>
      <c r="E36" s="137"/>
      <c r="F36" s="138"/>
      <c r="G36" s="136" t="s">
        <v>10</v>
      </c>
      <c r="H36" s="139"/>
      <c r="I36" s="25" t="s">
        <v>8</v>
      </c>
    </row>
    <row r="37" spans="1:12" x14ac:dyDescent="0.3">
      <c r="A37" s="47">
        <v>1</v>
      </c>
      <c r="B37" s="133"/>
      <c r="C37" s="134"/>
      <c r="D37" s="134"/>
      <c r="E37" s="134"/>
      <c r="F37" s="135"/>
      <c r="G37" s="129"/>
      <c r="H37" s="130"/>
      <c r="I37" s="26">
        <v>0</v>
      </c>
    </row>
    <row r="38" spans="1:12" x14ac:dyDescent="0.3">
      <c r="A38" s="47">
        <v>2</v>
      </c>
      <c r="B38" s="133"/>
      <c r="C38" s="134"/>
      <c r="D38" s="134"/>
      <c r="E38" s="134"/>
      <c r="F38" s="135"/>
      <c r="G38" s="129"/>
      <c r="H38" s="130"/>
      <c r="I38" s="26">
        <v>0</v>
      </c>
    </row>
    <row r="39" spans="1:12" x14ac:dyDescent="0.3">
      <c r="A39" s="47">
        <v>3</v>
      </c>
      <c r="B39" s="133"/>
      <c r="C39" s="134"/>
      <c r="D39" s="134"/>
      <c r="E39" s="134"/>
      <c r="F39" s="135"/>
      <c r="G39" s="129"/>
      <c r="H39" s="130"/>
      <c r="I39" s="26">
        <v>0</v>
      </c>
    </row>
    <row r="40" spans="1:12" x14ac:dyDescent="0.3">
      <c r="A40" s="48" t="s">
        <v>17</v>
      </c>
      <c r="B40" s="54"/>
      <c r="C40" s="55"/>
      <c r="D40" s="54"/>
      <c r="E40" s="55"/>
      <c r="F40" s="54"/>
      <c r="G40" s="55"/>
      <c r="H40" s="54"/>
      <c r="I40" s="50">
        <f>SUM(I37:I39)</f>
        <v>0</v>
      </c>
    </row>
    <row r="41" spans="1:12" ht="6" customHeight="1" x14ac:dyDescent="0.3">
      <c r="A41" s="15"/>
      <c r="B41" s="17"/>
      <c r="C41" s="17"/>
      <c r="D41" s="17"/>
      <c r="E41" s="17"/>
      <c r="F41" s="17"/>
      <c r="G41" s="17"/>
      <c r="H41" s="17"/>
      <c r="I41" s="27"/>
    </row>
    <row r="42" spans="1:12" x14ac:dyDescent="0.3">
      <c r="A42" s="6" t="s">
        <v>2</v>
      </c>
      <c r="B42" s="131" t="s">
        <v>52</v>
      </c>
      <c r="C42" s="131"/>
      <c r="D42" s="131"/>
      <c r="E42" s="131"/>
      <c r="F42" s="131"/>
      <c r="G42" s="131"/>
      <c r="H42" s="131"/>
      <c r="I42" s="132"/>
    </row>
    <row r="43" spans="1:12" x14ac:dyDescent="0.3">
      <c r="A43" s="6"/>
      <c r="B43" s="136" t="s">
        <v>9</v>
      </c>
      <c r="C43" s="137"/>
      <c r="D43" s="137"/>
      <c r="E43" s="137"/>
      <c r="F43" s="138"/>
      <c r="G43" s="136" t="s">
        <v>10</v>
      </c>
      <c r="H43" s="138"/>
      <c r="I43" s="30" t="s">
        <v>8</v>
      </c>
    </row>
    <row r="44" spans="1:12" x14ac:dyDescent="0.3">
      <c r="A44" s="4">
        <v>1</v>
      </c>
      <c r="B44" s="133" t="s">
        <v>79</v>
      </c>
      <c r="C44" s="134"/>
      <c r="D44" s="134"/>
      <c r="E44" s="134"/>
      <c r="F44" s="135"/>
      <c r="G44" s="129"/>
      <c r="H44" s="130"/>
      <c r="I44" s="29">
        <v>200</v>
      </c>
    </row>
    <row r="45" spans="1:12" x14ac:dyDescent="0.3">
      <c r="A45" s="4">
        <v>2</v>
      </c>
      <c r="B45" s="133" t="s">
        <v>81</v>
      </c>
      <c r="C45" s="134"/>
      <c r="D45" s="134"/>
      <c r="E45" s="134"/>
      <c r="F45" s="135"/>
      <c r="G45" s="129"/>
      <c r="H45" s="130"/>
      <c r="I45" s="29">
        <v>250</v>
      </c>
    </row>
    <row r="46" spans="1:12" x14ac:dyDescent="0.3">
      <c r="A46" s="4">
        <v>3</v>
      </c>
      <c r="B46" s="133"/>
      <c r="C46" s="134"/>
      <c r="D46" s="134"/>
      <c r="E46" s="134"/>
      <c r="F46" s="135"/>
      <c r="G46" s="129"/>
      <c r="H46" s="130"/>
      <c r="I46" s="29">
        <v>0</v>
      </c>
    </row>
    <row r="47" spans="1:12" x14ac:dyDescent="0.3">
      <c r="A47" s="4">
        <v>4</v>
      </c>
      <c r="B47" s="133"/>
      <c r="C47" s="134"/>
      <c r="D47" s="134"/>
      <c r="E47" s="134"/>
      <c r="F47" s="135"/>
      <c r="G47" s="129"/>
      <c r="H47" s="130"/>
      <c r="I47" s="29">
        <v>0</v>
      </c>
    </row>
    <row r="48" spans="1:12" x14ac:dyDescent="0.3">
      <c r="A48" s="4">
        <v>5</v>
      </c>
      <c r="B48" s="133"/>
      <c r="C48" s="134"/>
      <c r="D48" s="134"/>
      <c r="E48" s="134"/>
      <c r="F48" s="135"/>
      <c r="G48" s="129"/>
      <c r="H48" s="130"/>
      <c r="I48" s="29">
        <v>0</v>
      </c>
    </row>
    <row r="49" spans="1:9" x14ac:dyDescent="0.3">
      <c r="A49" s="48" t="s">
        <v>12</v>
      </c>
      <c r="B49" s="54"/>
      <c r="C49" s="55"/>
      <c r="D49" s="54"/>
      <c r="E49" s="55"/>
      <c r="F49" s="54"/>
      <c r="G49" s="55"/>
      <c r="H49" s="54"/>
      <c r="I49" s="49">
        <f>SUM(I44:I48)</f>
        <v>450</v>
      </c>
    </row>
    <row r="50" spans="1:9" x14ac:dyDescent="0.3">
      <c r="A50" s="46"/>
      <c r="B50" s="45"/>
      <c r="C50" s="45"/>
      <c r="D50" s="45"/>
      <c r="E50" s="45"/>
      <c r="F50" s="45"/>
      <c r="G50" s="45"/>
      <c r="H50" s="45"/>
      <c r="I50" s="34"/>
    </row>
    <row r="51" spans="1:9" s="57" customFormat="1" x14ac:dyDescent="0.3">
      <c r="A51" s="8" t="s">
        <v>3</v>
      </c>
      <c r="B51" s="22" t="s">
        <v>75</v>
      </c>
      <c r="C51" s="18"/>
      <c r="D51" s="18"/>
      <c r="E51" s="18"/>
      <c r="F51" s="18"/>
      <c r="G51" s="18"/>
      <c r="H51" s="18"/>
      <c r="I51" s="24"/>
    </row>
    <row r="52" spans="1:9" s="57" customFormat="1" ht="11.25" customHeight="1" x14ac:dyDescent="0.3">
      <c r="A52" s="8"/>
      <c r="B52" s="111" t="s">
        <v>11</v>
      </c>
      <c r="C52" s="9"/>
      <c r="D52" s="9"/>
      <c r="E52" s="9"/>
      <c r="F52" s="9"/>
      <c r="G52" s="9"/>
      <c r="H52" s="9"/>
      <c r="I52" s="28"/>
    </row>
    <row r="53" spans="1:9" s="57" customFormat="1" x14ac:dyDescent="0.3">
      <c r="A53" s="8"/>
      <c r="B53" s="136" t="s">
        <v>9</v>
      </c>
      <c r="C53" s="137"/>
      <c r="D53" s="137"/>
      <c r="E53" s="137"/>
      <c r="F53" s="138"/>
      <c r="G53" s="136" t="s">
        <v>10</v>
      </c>
      <c r="H53" s="139"/>
      <c r="I53" s="25" t="s">
        <v>8</v>
      </c>
    </row>
    <row r="54" spans="1:9" s="57" customFormat="1" x14ac:dyDescent="0.3">
      <c r="A54" s="57">
        <v>1</v>
      </c>
      <c r="B54" s="133" t="s">
        <v>80</v>
      </c>
      <c r="C54" s="134"/>
      <c r="D54" s="134"/>
      <c r="E54" s="134"/>
      <c r="F54" s="135"/>
      <c r="G54" s="129"/>
      <c r="H54" s="130"/>
      <c r="I54" s="26">
        <v>200</v>
      </c>
    </row>
    <row r="55" spans="1:9" s="57" customFormat="1" x14ac:dyDescent="0.3">
      <c r="A55" s="57">
        <v>2</v>
      </c>
      <c r="B55" s="133"/>
      <c r="C55" s="134"/>
      <c r="D55" s="134"/>
      <c r="E55" s="134"/>
      <c r="F55" s="135"/>
      <c r="G55" s="129"/>
      <c r="H55" s="130"/>
      <c r="I55" s="26">
        <v>0</v>
      </c>
    </row>
    <row r="56" spans="1:9" s="57" customFormat="1" x14ac:dyDescent="0.3">
      <c r="A56" s="57">
        <v>3</v>
      </c>
      <c r="B56" s="133"/>
      <c r="C56" s="134"/>
      <c r="D56" s="134"/>
      <c r="E56" s="134"/>
      <c r="F56" s="135"/>
      <c r="G56" s="129"/>
      <c r="H56" s="130"/>
      <c r="I56" s="26">
        <v>0</v>
      </c>
    </row>
    <row r="57" spans="1:9" s="57" customFormat="1" x14ac:dyDescent="0.3">
      <c r="A57" s="57">
        <v>4</v>
      </c>
      <c r="B57" s="133"/>
      <c r="C57" s="134"/>
      <c r="D57" s="134"/>
      <c r="E57" s="134"/>
      <c r="F57" s="135"/>
      <c r="G57" s="129"/>
      <c r="H57" s="130"/>
      <c r="I57" s="26">
        <v>0</v>
      </c>
    </row>
    <row r="58" spans="1:9" s="57" customFormat="1" x14ac:dyDescent="0.3">
      <c r="A58" s="11" t="s">
        <v>1</v>
      </c>
      <c r="B58" s="54"/>
      <c r="C58" s="55"/>
      <c r="D58" s="54"/>
      <c r="E58" s="55"/>
      <c r="F58" s="54"/>
      <c r="G58" s="55"/>
      <c r="H58" s="54"/>
      <c r="I58" s="49">
        <f>SUM(I54:I57)</f>
        <v>200</v>
      </c>
    </row>
    <row r="59" spans="1:9" s="57" customFormat="1" x14ac:dyDescent="0.3">
      <c r="A59" s="11"/>
      <c r="B59" s="54"/>
      <c r="C59" s="55"/>
      <c r="D59" s="54"/>
      <c r="E59" s="55"/>
      <c r="F59" s="54"/>
      <c r="G59" s="55"/>
      <c r="H59" s="54"/>
      <c r="I59" s="56"/>
    </row>
    <row r="60" spans="1:9" s="57" customFormat="1" ht="15" customHeight="1" x14ac:dyDescent="0.3">
      <c r="A60" s="46" t="s">
        <v>24</v>
      </c>
      <c r="B60" s="45"/>
      <c r="C60" s="45"/>
      <c r="D60" s="45"/>
      <c r="E60" s="45"/>
      <c r="F60" s="45"/>
      <c r="G60" s="45"/>
      <c r="H60" s="45"/>
      <c r="I60" s="34"/>
    </row>
    <row r="61" spans="1:9" s="57" customFormat="1" ht="15" customHeight="1" x14ac:dyDescent="0.3">
      <c r="A61" s="46"/>
      <c r="B61" s="45"/>
      <c r="C61" s="45"/>
      <c r="D61" s="45"/>
      <c r="E61" s="45"/>
      <c r="F61" s="45"/>
      <c r="G61" s="45"/>
      <c r="H61" s="45"/>
      <c r="I61" s="34"/>
    </row>
    <row r="62" spans="1:9" s="57" customFormat="1" ht="15" customHeight="1" x14ac:dyDescent="0.3">
      <c r="A62" s="46"/>
      <c r="B62" s="45"/>
      <c r="C62" s="45"/>
      <c r="D62" s="45"/>
      <c r="E62" s="45"/>
      <c r="F62" s="45"/>
      <c r="G62" s="45"/>
      <c r="H62" s="45"/>
      <c r="I62" s="34"/>
    </row>
    <row r="63" spans="1:9" x14ac:dyDescent="0.3">
      <c r="A63" s="8" t="s">
        <v>3</v>
      </c>
      <c r="B63" s="39" t="s">
        <v>33</v>
      </c>
      <c r="C63" s="40"/>
      <c r="D63" s="43"/>
      <c r="E63" s="43"/>
      <c r="F63" s="40"/>
      <c r="G63" s="40"/>
      <c r="H63" s="40"/>
      <c r="I63" s="41"/>
    </row>
    <row r="64" spans="1:9" x14ac:dyDescent="0.3">
      <c r="A64" s="8"/>
      <c r="B64" s="224" t="s">
        <v>9</v>
      </c>
      <c r="C64" s="224"/>
      <c r="D64" s="224"/>
      <c r="E64" s="224" t="s">
        <v>10</v>
      </c>
      <c r="F64" s="224"/>
      <c r="G64" s="136" t="s">
        <v>58</v>
      </c>
      <c r="H64" s="139"/>
      <c r="I64" s="112" t="s">
        <v>8</v>
      </c>
    </row>
    <row r="65" spans="1:10" x14ac:dyDescent="0.3">
      <c r="A65" s="1">
        <v>1</v>
      </c>
      <c r="B65" s="226"/>
      <c r="C65" s="226"/>
      <c r="D65" s="226"/>
      <c r="E65" s="225"/>
      <c r="F65" s="225"/>
      <c r="G65" s="216"/>
      <c r="H65" s="217"/>
      <c r="I65" s="26">
        <v>0</v>
      </c>
    </row>
    <row r="66" spans="1:10" x14ac:dyDescent="0.3">
      <c r="A66" s="1">
        <v>2</v>
      </c>
      <c r="B66" s="226"/>
      <c r="C66" s="226"/>
      <c r="D66" s="226"/>
      <c r="E66" s="225"/>
      <c r="F66" s="225"/>
      <c r="G66" s="216"/>
      <c r="H66" s="217"/>
      <c r="I66" s="26">
        <v>0</v>
      </c>
    </row>
    <row r="67" spans="1:10" x14ac:dyDescent="0.3">
      <c r="A67" s="1">
        <v>3</v>
      </c>
      <c r="B67" s="226"/>
      <c r="C67" s="226"/>
      <c r="D67" s="226"/>
      <c r="E67" s="225"/>
      <c r="F67" s="225"/>
      <c r="G67" s="216"/>
      <c r="H67" s="217"/>
      <c r="I67" s="26">
        <v>0</v>
      </c>
    </row>
    <row r="68" spans="1:10" x14ac:dyDescent="0.3">
      <c r="A68" s="11" t="s">
        <v>1</v>
      </c>
      <c r="B68" s="54"/>
      <c r="C68" s="55"/>
      <c r="D68" s="54"/>
      <c r="E68" s="55"/>
      <c r="F68" s="54"/>
      <c r="G68" s="55"/>
      <c r="H68" s="54"/>
      <c r="I68" s="31">
        <f>SUM(I65:I67)</f>
        <v>0</v>
      </c>
    </row>
    <row r="69" spans="1:10" s="57" customFormat="1" x14ac:dyDescent="0.3">
      <c r="A69" s="11"/>
      <c r="B69" s="12"/>
      <c r="C69" s="12"/>
      <c r="D69" s="12"/>
      <c r="E69" s="12"/>
      <c r="F69" s="12"/>
      <c r="G69" s="12"/>
      <c r="H69" s="12"/>
      <c r="I69" s="32"/>
    </row>
    <row r="70" spans="1:10" x14ac:dyDescent="0.3">
      <c r="A70" s="8" t="s">
        <v>3</v>
      </c>
      <c r="B70" s="21" t="s">
        <v>34</v>
      </c>
      <c r="C70" s="18"/>
      <c r="D70" s="18"/>
      <c r="E70" s="18"/>
      <c r="F70" s="18"/>
      <c r="G70" s="18"/>
      <c r="H70" s="18"/>
      <c r="I70" s="63"/>
    </row>
    <row r="71" spans="1:10" x14ac:dyDescent="0.3">
      <c r="A71" s="8"/>
      <c r="B71" s="136" t="s">
        <v>9</v>
      </c>
      <c r="C71" s="137"/>
      <c r="D71" s="137"/>
      <c r="E71" s="137"/>
      <c r="F71" s="138"/>
      <c r="G71" s="136" t="s">
        <v>10</v>
      </c>
      <c r="H71" s="139"/>
      <c r="I71" s="25" t="s">
        <v>8</v>
      </c>
    </row>
    <row r="72" spans="1:10" x14ac:dyDescent="0.3">
      <c r="A72" s="1">
        <v>1</v>
      </c>
      <c r="B72" s="133" t="s">
        <v>86</v>
      </c>
      <c r="C72" s="134"/>
      <c r="D72" s="134"/>
      <c r="E72" s="134"/>
      <c r="F72" s="135"/>
      <c r="G72" s="129"/>
      <c r="H72" s="130"/>
      <c r="I72" s="26">
        <v>300</v>
      </c>
    </row>
    <row r="73" spans="1:10" x14ac:dyDescent="0.3">
      <c r="A73" s="1">
        <v>2</v>
      </c>
      <c r="B73" s="133"/>
      <c r="C73" s="134"/>
      <c r="D73" s="134"/>
      <c r="E73" s="134"/>
      <c r="F73" s="135"/>
      <c r="G73" s="129"/>
      <c r="H73" s="130"/>
      <c r="I73" s="26">
        <v>0</v>
      </c>
    </row>
    <row r="74" spans="1:10" x14ac:dyDescent="0.3">
      <c r="A74" s="1">
        <v>3</v>
      </c>
      <c r="B74" s="133"/>
      <c r="C74" s="134"/>
      <c r="D74" s="134"/>
      <c r="E74" s="134"/>
      <c r="F74" s="135"/>
      <c r="G74" s="129"/>
      <c r="H74" s="130"/>
      <c r="I74" s="26">
        <v>0</v>
      </c>
    </row>
    <row r="75" spans="1:10" x14ac:dyDescent="0.3">
      <c r="A75" s="1">
        <v>4</v>
      </c>
      <c r="B75" s="133"/>
      <c r="C75" s="134"/>
      <c r="D75" s="134"/>
      <c r="E75" s="134"/>
      <c r="F75" s="135"/>
      <c r="G75" s="129"/>
      <c r="H75" s="130"/>
      <c r="I75" s="26">
        <v>0</v>
      </c>
    </row>
    <row r="76" spans="1:10" x14ac:dyDescent="0.3">
      <c r="A76" s="11" t="s">
        <v>1</v>
      </c>
      <c r="B76" s="54"/>
      <c r="C76" s="55"/>
      <c r="D76" s="54"/>
      <c r="E76" s="55"/>
      <c r="F76" s="54"/>
      <c r="G76" s="55"/>
      <c r="H76" s="54"/>
      <c r="I76" s="33">
        <f>SUM(I72:I75)</f>
        <v>300</v>
      </c>
    </row>
    <row r="77" spans="1:10" x14ac:dyDescent="0.3">
      <c r="A77" s="48" t="s">
        <v>21</v>
      </c>
      <c r="B77" s="54"/>
      <c r="C77" s="55"/>
      <c r="D77" s="54"/>
      <c r="E77" s="55"/>
      <c r="F77" s="54"/>
      <c r="G77" s="55"/>
      <c r="H77" s="54"/>
      <c r="I77" s="49">
        <f>I58+I68+I76</f>
        <v>500</v>
      </c>
      <c r="J77" s="96"/>
    </row>
    <row r="78" spans="1:10" x14ac:dyDescent="0.3">
      <c r="A78" s="48"/>
      <c r="B78" s="12"/>
      <c r="C78" s="12"/>
      <c r="D78" s="12"/>
      <c r="E78" s="12"/>
      <c r="F78" s="12"/>
      <c r="G78" s="12"/>
      <c r="H78" s="12"/>
      <c r="I78" s="56"/>
    </row>
    <row r="79" spans="1:10" ht="27" customHeight="1" x14ac:dyDescent="0.3">
      <c r="A79" s="6" t="s">
        <v>0</v>
      </c>
      <c r="B79" s="198" t="s">
        <v>76</v>
      </c>
      <c r="C79" s="199"/>
      <c r="D79" s="199"/>
      <c r="E79" s="199"/>
      <c r="F79" s="199"/>
      <c r="G79" s="199"/>
      <c r="H79" s="199"/>
      <c r="I79" s="200"/>
    </row>
    <row r="80" spans="1:10" x14ac:dyDescent="0.3">
      <c r="A80" s="4"/>
      <c r="B80" s="187" t="s">
        <v>35</v>
      </c>
      <c r="C80" s="188"/>
      <c r="D80" s="188"/>
      <c r="E80" s="188"/>
      <c r="F80" s="188"/>
      <c r="G80" s="188"/>
      <c r="H80" s="188"/>
      <c r="I80" s="142"/>
    </row>
    <row r="81" spans="1:9" x14ac:dyDescent="0.3">
      <c r="A81" s="4"/>
      <c r="B81" s="136" t="s">
        <v>7</v>
      </c>
      <c r="C81" s="201"/>
      <c r="D81" s="201"/>
      <c r="E81" s="201"/>
      <c r="F81" s="201" t="s">
        <v>59</v>
      </c>
      <c r="G81" s="201"/>
      <c r="H81" s="203"/>
      <c r="I81" s="35" t="s">
        <v>8</v>
      </c>
    </row>
    <row r="82" spans="1:9" x14ac:dyDescent="0.3">
      <c r="A82" s="4">
        <v>1</v>
      </c>
      <c r="B82" s="115" t="s">
        <v>82</v>
      </c>
      <c r="C82" s="180"/>
      <c r="D82" s="180"/>
      <c r="E82" s="202"/>
      <c r="F82" s="115" t="s">
        <v>83</v>
      </c>
      <c r="G82" s="180"/>
      <c r="H82" s="202"/>
      <c r="I82" s="26">
        <v>0</v>
      </c>
    </row>
    <row r="83" spans="1:9" s="57" customFormat="1" x14ac:dyDescent="0.3">
      <c r="A83" s="4">
        <v>2</v>
      </c>
      <c r="B83" s="115" t="s">
        <v>84</v>
      </c>
      <c r="C83" s="180"/>
      <c r="D83" s="180"/>
      <c r="E83" s="202"/>
      <c r="F83" s="115" t="s">
        <v>85</v>
      </c>
      <c r="G83" s="180"/>
      <c r="H83" s="202"/>
      <c r="I83" s="26">
        <v>0</v>
      </c>
    </row>
    <row r="84" spans="1:9" s="57" customFormat="1" x14ac:dyDescent="0.3">
      <c r="A84" s="4">
        <v>3</v>
      </c>
      <c r="B84" s="115"/>
      <c r="C84" s="180"/>
      <c r="D84" s="180"/>
      <c r="E84" s="202"/>
      <c r="F84" s="115"/>
      <c r="G84" s="180"/>
      <c r="H84" s="202"/>
      <c r="I84" s="26">
        <v>0</v>
      </c>
    </row>
    <row r="85" spans="1:9" s="57" customFormat="1" x14ac:dyDescent="0.3">
      <c r="A85" s="4">
        <v>4</v>
      </c>
      <c r="B85" s="115"/>
      <c r="C85" s="180"/>
      <c r="D85" s="180"/>
      <c r="E85" s="202"/>
      <c r="F85" s="115"/>
      <c r="G85" s="180"/>
      <c r="H85" s="202"/>
      <c r="I85" s="26">
        <v>0</v>
      </c>
    </row>
    <row r="86" spans="1:9" s="57" customFormat="1" x14ac:dyDescent="0.3">
      <c r="A86" s="11" t="s">
        <v>1</v>
      </c>
      <c r="B86" s="54"/>
      <c r="C86" s="55"/>
      <c r="D86" s="54"/>
      <c r="E86" s="55"/>
      <c r="F86" s="54"/>
      <c r="G86" s="55"/>
      <c r="H86" s="54"/>
      <c r="I86" s="31">
        <f>SUM(I82:I85)</f>
        <v>0</v>
      </c>
    </row>
    <row r="87" spans="1:9" s="57" customFormat="1" x14ac:dyDescent="0.3">
      <c r="A87" s="11"/>
      <c r="B87" s="12"/>
      <c r="C87" s="12"/>
      <c r="D87" s="12"/>
      <c r="E87" s="12"/>
      <c r="F87" s="12"/>
      <c r="G87" s="12"/>
      <c r="H87" s="12"/>
      <c r="I87" s="32"/>
    </row>
    <row r="88" spans="1:9" x14ac:dyDescent="0.3">
      <c r="A88" s="46" t="s">
        <v>0</v>
      </c>
      <c r="B88" s="179" t="s">
        <v>36</v>
      </c>
      <c r="C88" s="179"/>
      <c r="D88" s="179"/>
      <c r="E88" s="179"/>
      <c r="F88" s="179"/>
      <c r="G88" s="179"/>
      <c r="H88" s="179"/>
      <c r="I88" s="179"/>
    </row>
    <row r="89" spans="1:9" x14ac:dyDescent="0.3">
      <c r="A89" s="4"/>
      <c r="B89" s="224" t="s">
        <v>7</v>
      </c>
      <c r="C89" s="224"/>
      <c r="D89" s="224"/>
      <c r="E89" s="224"/>
      <c r="F89" s="224" t="s">
        <v>59</v>
      </c>
      <c r="G89" s="224"/>
      <c r="H89" s="224"/>
      <c r="I89" s="30" t="s">
        <v>8</v>
      </c>
    </row>
    <row r="90" spans="1:9" x14ac:dyDescent="0.3">
      <c r="A90" s="4">
        <v>1</v>
      </c>
      <c r="B90" s="223"/>
      <c r="C90" s="223"/>
      <c r="D90" s="223"/>
      <c r="E90" s="223"/>
      <c r="F90" s="223"/>
      <c r="G90" s="223"/>
      <c r="H90" s="223"/>
      <c r="I90" s="26">
        <v>0</v>
      </c>
    </row>
    <row r="91" spans="1:9" s="57" customFormat="1" x14ac:dyDescent="0.3">
      <c r="A91" s="4">
        <v>2</v>
      </c>
      <c r="B91" s="223"/>
      <c r="C91" s="223"/>
      <c r="D91" s="223"/>
      <c r="E91" s="223"/>
      <c r="F91" s="223"/>
      <c r="G91" s="223"/>
      <c r="H91" s="223"/>
      <c r="I91" s="26">
        <v>0</v>
      </c>
    </row>
    <row r="92" spans="1:9" s="57" customFormat="1" x14ac:dyDescent="0.3">
      <c r="A92" s="4">
        <v>3</v>
      </c>
      <c r="B92" s="223"/>
      <c r="C92" s="223"/>
      <c r="D92" s="223"/>
      <c r="E92" s="223"/>
      <c r="F92" s="223"/>
      <c r="G92" s="223"/>
      <c r="H92" s="223"/>
      <c r="I92" s="26">
        <v>0</v>
      </c>
    </row>
    <row r="93" spans="1:9" s="57" customFormat="1" x14ac:dyDescent="0.3">
      <c r="A93" s="4">
        <v>4</v>
      </c>
      <c r="B93" s="223"/>
      <c r="C93" s="223"/>
      <c r="D93" s="223"/>
      <c r="E93" s="223"/>
      <c r="F93" s="223"/>
      <c r="G93" s="223"/>
      <c r="H93" s="223"/>
      <c r="I93" s="26">
        <v>0</v>
      </c>
    </row>
    <row r="94" spans="1:9" ht="15" customHeight="1" x14ac:dyDescent="0.3">
      <c r="A94" s="14" t="s">
        <v>1</v>
      </c>
      <c r="B94" s="204"/>
      <c r="C94" s="218"/>
      <c r="D94" s="218"/>
      <c r="E94" s="218"/>
      <c r="F94" s="218"/>
      <c r="G94" s="218"/>
      <c r="H94" s="219"/>
      <c r="I94" s="31">
        <f>SUM(I90:I93)</f>
        <v>0</v>
      </c>
    </row>
    <row r="95" spans="1:9" s="57" customFormat="1" ht="15" customHeight="1" x14ac:dyDescent="0.3">
      <c r="A95" s="14"/>
      <c r="B95" s="14"/>
      <c r="C95" s="45"/>
      <c r="D95" s="45"/>
      <c r="E95" s="45"/>
      <c r="F95" s="45"/>
      <c r="G95" s="45"/>
      <c r="H95" s="45"/>
      <c r="I95" s="32"/>
    </row>
    <row r="96" spans="1:9" x14ac:dyDescent="0.3">
      <c r="A96" s="42" t="s">
        <v>0</v>
      </c>
      <c r="B96" s="220" t="s">
        <v>77</v>
      </c>
      <c r="C96" s="221"/>
      <c r="D96" s="221"/>
      <c r="E96" s="221"/>
      <c r="F96" s="221"/>
      <c r="G96" s="221"/>
      <c r="H96" s="221"/>
      <c r="I96" s="222"/>
    </row>
    <row r="97" spans="1:9" x14ac:dyDescent="0.3">
      <c r="A97" s="4"/>
      <c r="B97" s="189" t="s">
        <v>60</v>
      </c>
      <c r="C97" s="190"/>
      <c r="D97" s="190"/>
      <c r="E97" s="190"/>
      <c r="F97" s="190"/>
      <c r="G97" s="190"/>
      <c r="H97" s="190"/>
      <c r="I97" s="191"/>
    </row>
    <row r="98" spans="1:9" s="57" customFormat="1" x14ac:dyDescent="0.3">
      <c r="A98" s="4"/>
      <c r="B98" s="192"/>
      <c r="C98" s="193"/>
      <c r="D98" s="193"/>
      <c r="E98" s="193"/>
      <c r="F98" s="193"/>
      <c r="G98" s="193"/>
      <c r="H98" s="193"/>
      <c r="I98" s="194"/>
    </row>
    <row r="99" spans="1:9" x14ac:dyDescent="0.3">
      <c r="A99" s="4"/>
      <c r="B99" s="195"/>
      <c r="C99" s="196"/>
      <c r="D99" s="196"/>
      <c r="E99" s="196"/>
      <c r="F99" s="196"/>
      <c r="G99" s="196"/>
      <c r="H99" s="196"/>
      <c r="I99" s="197"/>
    </row>
    <row r="100" spans="1:9" x14ac:dyDescent="0.3">
      <c r="A100" s="4"/>
      <c r="B100" s="181" t="s">
        <v>7</v>
      </c>
      <c r="C100" s="182"/>
      <c r="D100" s="182"/>
      <c r="E100" s="182"/>
      <c r="F100" s="183"/>
      <c r="G100" s="181" t="s">
        <v>6</v>
      </c>
      <c r="H100" s="183"/>
      <c r="I100" s="36" t="s">
        <v>8</v>
      </c>
    </row>
    <row r="101" spans="1:9" x14ac:dyDescent="0.3">
      <c r="A101" s="5">
        <v>1</v>
      </c>
      <c r="B101" s="115" t="s">
        <v>88</v>
      </c>
      <c r="C101" s="120"/>
      <c r="D101" s="120"/>
      <c r="E101" s="120"/>
      <c r="F101" s="116"/>
      <c r="G101" s="115"/>
      <c r="H101" s="116"/>
      <c r="I101" s="26">
        <v>100</v>
      </c>
    </row>
    <row r="102" spans="1:9" x14ac:dyDescent="0.3">
      <c r="A102" s="4">
        <v>2</v>
      </c>
      <c r="B102" s="115"/>
      <c r="C102" s="120"/>
      <c r="D102" s="120"/>
      <c r="E102" s="120"/>
      <c r="F102" s="116"/>
      <c r="G102" s="115"/>
      <c r="H102" s="116"/>
      <c r="I102" s="26">
        <v>0</v>
      </c>
    </row>
    <row r="103" spans="1:9" x14ac:dyDescent="0.3">
      <c r="A103" s="4">
        <v>3</v>
      </c>
      <c r="B103" s="115"/>
      <c r="C103" s="120"/>
      <c r="D103" s="120"/>
      <c r="E103" s="120"/>
      <c r="F103" s="116"/>
      <c r="G103" s="180"/>
      <c r="H103" s="116"/>
      <c r="I103" s="26">
        <v>0</v>
      </c>
    </row>
    <row r="104" spans="1:9" x14ac:dyDescent="0.3">
      <c r="A104" s="4">
        <v>4</v>
      </c>
      <c r="B104" s="115"/>
      <c r="C104" s="180"/>
      <c r="D104" s="180"/>
      <c r="E104" s="180"/>
      <c r="F104" s="202"/>
      <c r="G104" s="115"/>
      <c r="H104" s="116"/>
      <c r="I104" s="26">
        <v>0</v>
      </c>
    </row>
    <row r="105" spans="1:9" x14ac:dyDescent="0.3">
      <c r="A105" s="14" t="s">
        <v>1</v>
      </c>
      <c r="B105" s="204"/>
      <c r="C105" s="204"/>
      <c r="D105" s="204"/>
      <c r="E105" s="204"/>
      <c r="F105" s="204"/>
      <c r="G105" s="204"/>
      <c r="H105" s="205"/>
      <c r="I105" s="33">
        <f>SUM(I101:I104)</f>
        <v>100</v>
      </c>
    </row>
    <row r="106" spans="1:9" x14ac:dyDescent="0.3">
      <c r="A106" s="48" t="s">
        <v>20</v>
      </c>
      <c r="B106" s="45"/>
      <c r="C106" s="45"/>
      <c r="D106" s="45"/>
      <c r="E106" s="45"/>
      <c r="F106" s="45"/>
      <c r="G106" s="45"/>
      <c r="H106" s="45"/>
      <c r="I106" s="49">
        <f>I86+I94+I105</f>
        <v>100</v>
      </c>
    </row>
    <row r="107" spans="1:9" s="57" customFormat="1" ht="9.9" customHeight="1" x14ac:dyDescent="0.3">
      <c r="A107" s="48"/>
      <c r="B107" s="45"/>
      <c r="C107" s="45"/>
      <c r="D107" s="45"/>
      <c r="E107" s="45"/>
      <c r="F107" s="45"/>
      <c r="G107" s="45"/>
      <c r="H107" s="45"/>
      <c r="I107" s="56"/>
    </row>
    <row r="108" spans="1:9" x14ac:dyDescent="0.3">
      <c r="A108" s="8" t="s">
        <v>4</v>
      </c>
      <c r="B108" s="114" t="s">
        <v>68</v>
      </c>
      <c r="C108" s="40"/>
      <c r="D108" s="40"/>
      <c r="E108" s="40"/>
      <c r="F108" s="40"/>
      <c r="G108" s="40"/>
      <c r="H108" s="40"/>
      <c r="I108" s="41"/>
    </row>
    <row r="109" spans="1:9" x14ac:dyDescent="0.3">
      <c r="A109" s="16"/>
      <c r="B109" s="187" t="s">
        <v>39</v>
      </c>
      <c r="C109" s="188"/>
      <c r="D109" s="188"/>
      <c r="E109" s="188"/>
      <c r="F109" s="188"/>
      <c r="G109" s="188"/>
      <c r="H109" s="188"/>
      <c r="I109" s="142"/>
    </row>
    <row r="110" spans="1:9" s="57" customFormat="1" x14ac:dyDescent="0.3">
      <c r="A110" s="16"/>
      <c r="B110" s="117" t="s">
        <v>65</v>
      </c>
      <c r="C110" s="118"/>
      <c r="D110" s="118"/>
      <c r="E110" s="118"/>
      <c r="F110" s="118"/>
      <c r="G110" s="118"/>
      <c r="H110" s="118"/>
      <c r="I110" s="119"/>
    </row>
    <row r="111" spans="1:9" s="57" customFormat="1" x14ac:dyDescent="0.3">
      <c r="A111" s="4"/>
      <c r="B111" s="181" t="s">
        <v>7</v>
      </c>
      <c r="C111" s="182"/>
      <c r="D111" s="182"/>
      <c r="E111" s="182"/>
      <c r="F111" s="183"/>
      <c r="G111" s="181" t="s">
        <v>6</v>
      </c>
      <c r="H111" s="183"/>
      <c r="I111" s="36" t="s">
        <v>8</v>
      </c>
    </row>
    <row r="112" spans="1:9" s="57" customFormat="1" x14ac:dyDescent="0.3">
      <c r="A112" s="12">
        <v>1</v>
      </c>
      <c r="B112" s="115" t="s">
        <v>87</v>
      </c>
      <c r="C112" s="120"/>
      <c r="D112" s="120"/>
      <c r="E112" s="120"/>
      <c r="F112" s="116"/>
      <c r="G112" s="115" t="s">
        <v>38</v>
      </c>
      <c r="H112" s="116"/>
      <c r="I112" s="26">
        <v>594</v>
      </c>
    </row>
    <row r="113" spans="1:12" ht="15" customHeight="1" x14ac:dyDescent="0.3">
      <c r="A113" s="1">
        <v>2</v>
      </c>
      <c r="B113" s="115"/>
      <c r="C113" s="120"/>
      <c r="D113" s="120"/>
      <c r="E113" s="120"/>
      <c r="F113" s="116"/>
      <c r="G113" s="115" t="s">
        <v>38</v>
      </c>
      <c r="H113" s="116"/>
      <c r="I113" s="26">
        <v>0</v>
      </c>
    </row>
    <row r="114" spans="1:12" s="57" customFormat="1" ht="15" customHeight="1" x14ac:dyDescent="0.3">
      <c r="A114" s="12"/>
      <c r="B114" s="92"/>
      <c r="C114" s="92"/>
      <c r="D114" s="92"/>
      <c r="E114" s="92"/>
      <c r="F114" s="92"/>
      <c r="G114" s="92"/>
      <c r="H114" s="92"/>
      <c r="I114" s="93"/>
    </row>
    <row r="115" spans="1:12" s="57" customFormat="1" ht="15" customHeight="1" x14ac:dyDescent="0.3">
      <c r="A115" s="12"/>
      <c r="B115" s="92"/>
      <c r="C115" s="92"/>
      <c r="D115" s="92"/>
      <c r="E115" s="92"/>
      <c r="F115" s="92"/>
      <c r="G115" s="92"/>
      <c r="H115" s="92"/>
      <c r="I115" s="93"/>
    </row>
    <row r="116" spans="1:12" s="57" customFormat="1" ht="15" customHeight="1" x14ac:dyDescent="0.3">
      <c r="A116" s="12"/>
      <c r="B116" s="92"/>
      <c r="C116" s="92"/>
      <c r="D116" s="92"/>
      <c r="E116" s="92"/>
      <c r="F116" s="92"/>
      <c r="G116" s="92"/>
      <c r="H116" s="92"/>
      <c r="I116" s="93"/>
    </row>
    <row r="117" spans="1:12" s="57" customFormat="1" x14ac:dyDescent="0.3">
      <c r="A117" s="46" t="s">
        <v>26</v>
      </c>
      <c r="B117" s="45"/>
      <c r="C117" s="45"/>
      <c r="D117" s="45"/>
      <c r="E117" s="45"/>
      <c r="F117" s="45"/>
      <c r="G117" s="45"/>
      <c r="H117" s="45"/>
      <c r="I117" s="94"/>
      <c r="J117" s="12"/>
      <c r="K117" s="12"/>
    </row>
    <row r="118" spans="1:12" s="57" customFormat="1" x14ac:dyDescent="0.3">
      <c r="A118" s="46"/>
      <c r="B118" s="45"/>
      <c r="C118" s="45"/>
      <c r="D118" s="45"/>
      <c r="E118" s="45"/>
      <c r="F118" s="45"/>
      <c r="G118" s="45"/>
      <c r="H118" s="45"/>
      <c r="I118" s="94"/>
      <c r="J118" s="12"/>
      <c r="K118" s="12"/>
    </row>
    <row r="119" spans="1:12" s="57" customFormat="1" x14ac:dyDescent="0.3">
      <c r="A119" s="46"/>
      <c r="B119" s="45"/>
      <c r="C119" s="45"/>
      <c r="D119" s="45"/>
      <c r="E119" s="45"/>
      <c r="F119" s="45"/>
      <c r="G119" s="45"/>
      <c r="H119" s="45"/>
      <c r="I119" s="94"/>
      <c r="J119" s="12"/>
      <c r="K119" s="12"/>
    </row>
    <row r="120" spans="1:12" s="57" customFormat="1" x14ac:dyDescent="0.3">
      <c r="A120" s="46"/>
      <c r="B120" s="45" t="s">
        <v>49</v>
      </c>
      <c r="C120" s="45"/>
      <c r="D120" s="45"/>
      <c r="E120" s="45"/>
      <c r="F120" s="45"/>
      <c r="G120" s="45"/>
      <c r="H120" s="45"/>
      <c r="I120" s="94"/>
    </row>
    <row r="121" spans="1:12" x14ac:dyDescent="0.3">
      <c r="A121" s="16"/>
      <c r="B121" s="184" t="s">
        <v>40</v>
      </c>
      <c r="C121" s="185"/>
      <c r="D121" s="185"/>
      <c r="E121" s="185"/>
      <c r="F121" s="185"/>
      <c r="G121" s="185"/>
      <c r="H121" s="185"/>
      <c r="I121" s="186"/>
    </row>
    <row r="122" spans="1:12" s="57" customFormat="1" x14ac:dyDescent="0.3">
      <c r="A122" s="16"/>
      <c r="B122" s="64" t="s">
        <v>61</v>
      </c>
      <c r="C122" s="65"/>
      <c r="D122" s="65"/>
      <c r="E122" s="65"/>
      <c r="F122" s="65"/>
      <c r="G122" s="7"/>
      <c r="H122" s="7"/>
      <c r="I122" s="86"/>
    </row>
    <row r="123" spans="1:12" s="57" customFormat="1" x14ac:dyDescent="0.3">
      <c r="A123" s="4"/>
      <c r="B123" s="181" t="s">
        <v>7</v>
      </c>
      <c r="C123" s="182"/>
      <c r="D123" s="182"/>
      <c r="E123" s="182"/>
      <c r="F123" s="183"/>
      <c r="G123" s="181" t="s">
        <v>6</v>
      </c>
      <c r="H123" s="183"/>
      <c r="I123" s="30" t="s">
        <v>8</v>
      </c>
    </row>
    <row r="124" spans="1:12" s="57" customFormat="1" ht="15" customHeight="1" x14ac:dyDescent="0.3">
      <c r="A124" s="57">
        <v>1</v>
      </c>
      <c r="B124" s="115"/>
      <c r="C124" s="120"/>
      <c r="D124" s="120"/>
      <c r="E124" s="120"/>
      <c r="F124" s="116"/>
      <c r="G124" s="115"/>
      <c r="H124" s="116"/>
      <c r="I124" s="26">
        <v>0</v>
      </c>
    </row>
    <row r="125" spans="1:12" s="57" customFormat="1" ht="15" customHeight="1" x14ac:dyDescent="0.3">
      <c r="A125" s="57">
        <v>2</v>
      </c>
      <c r="B125" s="115"/>
      <c r="C125" s="120"/>
      <c r="D125" s="120"/>
      <c r="E125" s="120"/>
      <c r="F125" s="116"/>
      <c r="G125" s="115"/>
      <c r="H125" s="116"/>
      <c r="I125" s="26">
        <v>0</v>
      </c>
    </row>
    <row r="126" spans="1:12" s="57" customFormat="1" ht="15" customHeight="1" x14ac:dyDescent="0.3">
      <c r="A126" s="57">
        <v>3</v>
      </c>
      <c r="B126" s="115"/>
      <c r="C126" s="120"/>
      <c r="D126" s="120"/>
      <c r="E126" s="120"/>
      <c r="F126" s="116"/>
      <c r="G126" s="115"/>
      <c r="H126" s="116"/>
      <c r="I126" s="26">
        <v>0</v>
      </c>
    </row>
    <row r="127" spans="1:12" s="57" customFormat="1" x14ac:dyDescent="0.3">
      <c r="A127" s="14" t="s">
        <v>1</v>
      </c>
      <c r="B127" s="45"/>
      <c r="C127" s="45"/>
      <c r="D127" s="45"/>
      <c r="E127" s="45"/>
      <c r="F127" s="45"/>
      <c r="G127" s="45"/>
      <c r="H127" s="45"/>
      <c r="I127" s="33">
        <f>SUM(I124:I126)</f>
        <v>0</v>
      </c>
    </row>
    <row r="128" spans="1:12" x14ac:dyDescent="0.3">
      <c r="A128" s="51" t="s">
        <v>13</v>
      </c>
      <c r="B128" s="12"/>
      <c r="C128" s="12"/>
      <c r="D128" s="12"/>
      <c r="E128" s="12"/>
      <c r="F128" s="12"/>
      <c r="G128" s="12"/>
      <c r="H128" s="12"/>
      <c r="I128" s="49">
        <f>I112+I113+I127</f>
        <v>594</v>
      </c>
      <c r="J128" s="96"/>
      <c r="K128" s="57"/>
      <c r="L128" s="57"/>
    </row>
    <row r="129" spans="1:9" s="57" customFormat="1" ht="6" customHeight="1" thickBot="1" x14ac:dyDescent="0.35">
      <c r="A129" s="51"/>
      <c r="B129" s="12"/>
      <c r="C129" s="12"/>
      <c r="D129" s="12"/>
      <c r="E129" s="12"/>
      <c r="F129" s="12"/>
      <c r="G129" s="12"/>
      <c r="H129" s="12"/>
      <c r="I129" s="56"/>
    </row>
    <row r="130" spans="1:9" ht="16.5" customHeight="1" thickTop="1" x14ac:dyDescent="0.35">
      <c r="A130" s="175" t="s">
        <v>19</v>
      </c>
      <c r="B130" s="176"/>
      <c r="C130" s="176"/>
      <c r="D130" s="176"/>
      <c r="E130" s="176"/>
      <c r="F130" s="176"/>
      <c r="G130" s="176"/>
      <c r="H130" s="176"/>
      <c r="I130" s="177"/>
    </row>
    <row r="131" spans="1:9" ht="28.5" customHeight="1" x14ac:dyDescent="0.3">
      <c r="A131" s="208" t="s">
        <v>41</v>
      </c>
      <c r="B131" s="209"/>
      <c r="C131" s="209"/>
      <c r="D131" s="209"/>
      <c r="E131" s="209"/>
      <c r="F131" s="209"/>
      <c r="G131" s="209"/>
      <c r="H131" s="209"/>
      <c r="I131" s="210"/>
    </row>
    <row r="132" spans="1:9" s="57" customFormat="1" ht="15" customHeight="1" x14ac:dyDescent="0.3">
      <c r="A132" s="172" t="s">
        <v>53</v>
      </c>
      <c r="B132" s="173"/>
      <c r="C132" s="173"/>
      <c r="D132" s="173"/>
      <c r="E132" s="173"/>
      <c r="F132" s="173"/>
      <c r="G132" s="173"/>
      <c r="H132" s="173"/>
      <c r="I132" s="174"/>
    </row>
    <row r="133" spans="1:9" s="57" customFormat="1" x14ac:dyDescent="0.3">
      <c r="A133" s="172" t="s">
        <v>23</v>
      </c>
      <c r="B133" s="173"/>
      <c r="C133" s="173"/>
      <c r="D133" s="173"/>
      <c r="E133" s="173"/>
      <c r="F133" s="173"/>
      <c r="G133" s="173"/>
      <c r="H133" s="173"/>
      <c r="I133" s="174"/>
    </row>
    <row r="134" spans="1:9" s="57" customFormat="1" x14ac:dyDescent="0.3">
      <c r="A134" s="172" t="s">
        <v>51</v>
      </c>
      <c r="B134" s="173"/>
      <c r="C134" s="173"/>
      <c r="D134" s="173"/>
      <c r="E134" s="173"/>
      <c r="F134" s="173"/>
      <c r="G134" s="173"/>
      <c r="H134" s="173"/>
      <c r="I134" s="174"/>
    </row>
    <row r="135" spans="1:9" s="57" customFormat="1" x14ac:dyDescent="0.3">
      <c r="A135" s="172" t="s">
        <v>67</v>
      </c>
      <c r="B135" s="173"/>
      <c r="C135" s="173"/>
      <c r="D135" s="173"/>
      <c r="E135" s="173"/>
      <c r="F135" s="173"/>
      <c r="G135" s="173"/>
      <c r="H135" s="173"/>
      <c r="I135" s="174"/>
    </row>
    <row r="136" spans="1:9" s="57" customFormat="1" x14ac:dyDescent="0.3">
      <c r="A136" s="172" t="s">
        <v>62</v>
      </c>
      <c r="B136" s="173"/>
      <c r="C136" s="173"/>
      <c r="D136" s="173"/>
      <c r="E136" s="173"/>
      <c r="F136" s="173"/>
      <c r="G136" s="173"/>
      <c r="H136" s="173"/>
      <c r="I136" s="174"/>
    </row>
    <row r="137" spans="1:9" ht="32.25" customHeight="1" x14ac:dyDescent="0.3">
      <c r="A137" s="161" t="s">
        <v>42</v>
      </c>
      <c r="B137" s="211"/>
      <c r="C137" s="211"/>
      <c r="D137" s="211"/>
      <c r="E137" s="211"/>
      <c r="F137" s="211"/>
      <c r="G137" s="211"/>
      <c r="H137" s="211"/>
      <c r="I137" s="212"/>
    </row>
    <row r="138" spans="1:9" ht="15" customHeight="1" x14ac:dyDescent="0.3">
      <c r="A138" s="69" t="s">
        <v>0</v>
      </c>
      <c r="B138" s="70" t="s">
        <v>69</v>
      </c>
      <c r="C138" s="71"/>
      <c r="D138" s="71"/>
      <c r="E138" s="71"/>
      <c r="F138" s="71"/>
      <c r="G138" s="71"/>
      <c r="H138" s="71"/>
      <c r="I138" s="72"/>
    </row>
    <row r="139" spans="1:9" ht="15" customHeight="1" x14ac:dyDescent="0.3">
      <c r="A139" s="69"/>
      <c r="B139" s="168" t="s">
        <v>9</v>
      </c>
      <c r="C139" s="169"/>
      <c r="D139" s="169"/>
      <c r="E139" s="169"/>
      <c r="F139" s="170"/>
      <c r="G139" s="168" t="s">
        <v>10</v>
      </c>
      <c r="H139" s="171"/>
      <c r="I139" s="73" t="s">
        <v>8</v>
      </c>
    </row>
    <row r="140" spans="1:9" ht="15" customHeight="1" x14ac:dyDescent="0.3">
      <c r="A140" s="74">
        <v>1</v>
      </c>
      <c r="B140" s="157" t="s">
        <v>89</v>
      </c>
      <c r="C140" s="158"/>
      <c r="D140" s="158"/>
      <c r="E140" s="158"/>
      <c r="F140" s="159"/>
      <c r="G140" s="229">
        <v>43313</v>
      </c>
      <c r="H140" s="178"/>
      <c r="I140" s="59">
        <v>25</v>
      </c>
    </row>
    <row r="141" spans="1:9" ht="15" customHeight="1" x14ac:dyDescent="0.3">
      <c r="A141" s="74">
        <v>2</v>
      </c>
      <c r="B141" s="157" t="s">
        <v>94</v>
      </c>
      <c r="C141" s="158" t="s">
        <v>50</v>
      </c>
      <c r="D141" s="158"/>
      <c r="E141" s="158"/>
      <c r="F141" s="159"/>
      <c r="G141" s="229">
        <v>43344</v>
      </c>
      <c r="H141" s="156"/>
      <c r="I141" s="59">
        <v>10</v>
      </c>
    </row>
    <row r="142" spans="1:9" ht="15" customHeight="1" x14ac:dyDescent="0.3">
      <c r="A142" s="74">
        <v>3</v>
      </c>
      <c r="B142" s="157" t="s">
        <v>93</v>
      </c>
      <c r="C142" s="158"/>
      <c r="D142" s="158"/>
      <c r="E142" s="158"/>
      <c r="F142" s="159"/>
      <c r="G142" s="229">
        <v>43344</v>
      </c>
      <c r="H142" s="156"/>
      <c r="I142" s="59">
        <v>10</v>
      </c>
    </row>
    <row r="143" spans="1:9" ht="15" customHeight="1" x14ac:dyDescent="0.3">
      <c r="A143" s="74">
        <v>4</v>
      </c>
      <c r="B143" s="157" t="s">
        <v>92</v>
      </c>
      <c r="C143" s="158"/>
      <c r="D143" s="158"/>
      <c r="E143" s="158"/>
      <c r="F143" s="159"/>
      <c r="G143" s="229">
        <v>43374</v>
      </c>
      <c r="H143" s="156"/>
      <c r="I143" s="59">
        <v>20</v>
      </c>
    </row>
    <row r="144" spans="1:9" s="57" customFormat="1" ht="15" customHeight="1" x14ac:dyDescent="0.3">
      <c r="A144" s="74">
        <v>5</v>
      </c>
      <c r="B144" s="157" t="s">
        <v>90</v>
      </c>
      <c r="C144" s="158"/>
      <c r="D144" s="158"/>
      <c r="E144" s="158"/>
      <c r="F144" s="159"/>
      <c r="G144" s="229">
        <v>43405</v>
      </c>
      <c r="H144" s="156"/>
      <c r="I144" s="59">
        <v>20</v>
      </c>
    </row>
    <row r="145" spans="1:16" s="57" customFormat="1" ht="15" customHeight="1" x14ac:dyDescent="0.3">
      <c r="A145" s="74">
        <v>6</v>
      </c>
      <c r="B145" s="157" t="s">
        <v>91</v>
      </c>
      <c r="C145" s="158"/>
      <c r="D145" s="158"/>
      <c r="E145" s="158"/>
      <c r="F145" s="159"/>
      <c r="G145" s="229">
        <v>43435</v>
      </c>
      <c r="H145" s="160"/>
      <c r="I145" s="59">
        <v>10</v>
      </c>
    </row>
    <row r="146" spans="1:16" s="57" customFormat="1" ht="15" customHeight="1" x14ac:dyDescent="0.3">
      <c r="A146" s="74">
        <v>7</v>
      </c>
      <c r="B146" s="157" t="s">
        <v>95</v>
      </c>
      <c r="C146" s="158"/>
      <c r="D146" s="158"/>
      <c r="E146" s="158"/>
      <c r="F146" s="159"/>
      <c r="G146" s="229">
        <v>43466</v>
      </c>
      <c r="H146" s="160"/>
      <c r="I146" s="59">
        <v>10</v>
      </c>
    </row>
    <row r="147" spans="1:16" s="57" customFormat="1" ht="15" customHeight="1" x14ac:dyDescent="0.3">
      <c r="A147" s="74">
        <v>8</v>
      </c>
      <c r="B147" s="157" t="s">
        <v>96</v>
      </c>
      <c r="C147" s="158"/>
      <c r="D147" s="158"/>
      <c r="E147" s="158"/>
      <c r="F147" s="159"/>
      <c r="G147" s="229">
        <v>43525</v>
      </c>
      <c r="H147" s="160"/>
      <c r="I147" s="59">
        <v>10</v>
      </c>
    </row>
    <row r="148" spans="1:16" ht="15" customHeight="1" x14ac:dyDescent="0.3">
      <c r="A148" s="75" t="s">
        <v>1</v>
      </c>
      <c r="B148" s="76"/>
      <c r="C148" s="77"/>
      <c r="D148" s="77"/>
      <c r="E148" s="77"/>
      <c r="F148" s="77"/>
      <c r="G148" s="76"/>
      <c r="H148" s="77"/>
      <c r="I148" s="78">
        <f>SUM(I140:I147)</f>
        <v>115</v>
      </c>
    </row>
    <row r="149" spans="1:16" ht="15" customHeight="1" x14ac:dyDescent="0.3">
      <c r="A149" s="161" t="s">
        <v>22</v>
      </c>
      <c r="B149" s="162"/>
      <c r="C149" s="162"/>
      <c r="D149" s="162"/>
      <c r="E149" s="162"/>
      <c r="F149" s="162"/>
      <c r="G149" s="162"/>
      <c r="H149" s="163"/>
      <c r="I149" s="164"/>
    </row>
    <row r="150" spans="1:16" ht="15" customHeight="1" x14ac:dyDescent="0.3">
      <c r="A150" s="165"/>
      <c r="B150" s="166"/>
      <c r="C150" s="166"/>
      <c r="D150" s="166"/>
      <c r="E150" s="166"/>
      <c r="F150" s="166"/>
      <c r="G150" s="166"/>
      <c r="H150" s="166"/>
      <c r="I150" s="167"/>
    </row>
    <row r="151" spans="1:16" ht="15" customHeight="1" x14ac:dyDescent="0.3">
      <c r="A151" s="79" t="s">
        <v>3</v>
      </c>
      <c r="B151" s="70" t="s">
        <v>70</v>
      </c>
      <c r="C151" s="71"/>
      <c r="D151" s="71"/>
      <c r="E151" s="71"/>
      <c r="F151" s="71"/>
      <c r="G151" s="71"/>
      <c r="H151" s="71"/>
      <c r="I151" s="72"/>
    </row>
    <row r="152" spans="1:16" ht="15" customHeight="1" x14ac:dyDescent="0.3">
      <c r="A152" s="79"/>
      <c r="B152" s="168" t="s">
        <v>9</v>
      </c>
      <c r="C152" s="169"/>
      <c r="D152" s="169"/>
      <c r="E152" s="169"/>
      <c r="F152" s="170"/>
      <c r="G152" s="168" t="s">
        <v>10</v>
      </c>
      <c r="H152" s="171"/>
      <c r="I152" s="73" t="s">
        <v>8</v>
      </c>
    </row>
    <row r="153" spans="1:16" s="57" customFormat="1" ht="15" customHeight="1" x14ac:dyDescent="0.3">
      <c r="A153" s="80">
        <v>1</v>
      </c>
      <c r="B153" s="157" t="s">
        <v>89</v>
      </c>
      <c r="C153" s="158"/>
      <c r="D153" s="158"/>
      <c r="E153" s="158"/>
      <c r="F153" s="159"/>
      <c r="G153" s="229">
        <v>43313</v>
      </c>
      <c r="H153" s="156"/>
      <c r="I153" s="59">
        <v>75</v>
      </c>
    </row>
    <row r="154" spans="1:16" s="57" customFormat="1" ht="15" customHeight="1" x14ac:dyDescent="0.3">
      <c r="A154" s="80">
        <v>2</v>
      </c>
      <c r="B154" s="157" t="s">
        <v>97</v>
      </c>
      <c r="C154" s="158" t="s">
        <v>50</v>
      </c>
      <c r="D154" s="158"/>
      <c r="E154" s="158"/>
      <c r="F154" s="159"/>
      <c r="G154" s="229">
        <v>43344</v>
      </c>
      <c r="H154" s="156"/>
      <c r="I154" s="59">
        <v>50</v>
      </c>
    </row>
    <row r="155" spans="1:16" s="57" customFormat="1" ht="15" customHeight="1" x14ac:dyDescent="0.3">
      <c r="A155" s="80">
        <v>3</v>
      </c>
      <c r="B155" s="157" t="s">
        <v>93</v>
      </c>
      <c r="C155" s="158"/>
      <c r="D155" s="158"/>
      <c r="E155" s="158"/>
      <c r="F155" s="159"/>
      <c r="G155" s="229">
        <v>43344</v>
      </c>
      <c r="H155" s="156"/>
      <c r="I155" s="59">
        <v>50</v>
      </c>
    </row>
    <row r="156" spans="1:16" s="57" customFormat="1" ht="15" customHeight="1" x14ac:dyDescent="0.3">
      <c r="A156" s="80">
        <v>4</v>
      </c>
      <c r="B156" s="157" t="s">
        <v>92</v>
      </c>
      <c r="C156" s="158"/>
      <c r="D156" s="158"/>
      <c r="E156" s="158"/>
      <c r="F156" s="159"/>
      <c r="G156" s="229">
        <v>43374</v>
      </c>
      <c r="H156" s="156"/>
      <c r="I156" s="59">
        <v>50</v>
      </c>
    </row>
    <row r="157" spans="1:16" ht="15" customHeight="1" x14ac:dyDescent="0.3">
      <c r="A157" s="80">
        <v>5</v>
      </c>
      <c r="B157" s="157" t="s">
        <v>90</v>
      </c>
      <c r="C157" s="158"/>
      <c r="D157" s="158"/>
      <c r="E157" s="158"/>
      <c r="F157" s="159"/>
      <c r="G157" s="229">
        <v>43405</v>
      </c>
      <c r="H157" s="156"/>
      <c r="I157" s="59">
        <v>50</v>
      </c>
      <c r="J157" s="57"/>
      <c r="K157" s="57"/>
      <c r="L157" s="57"/>
      <c r="M157" s="57"/>
      <c r="N157" s="57"/>
      <c r="O157" s="57"/>
      <c r="P157" s="57"/>
    </row>
    <row r="158" spans="1:16" ht="15" customHeight="1" x14ac:dyDescent="0.3">
      <c r="A158" s="80">
        <v>6</v>
      </c>
      <c r="B158" s="157" t="s">
        <v>91</v>
      </c>
      <c r="C158" s="158"/>
      <c r="D158" s="158"/>
      <c r="E158" s="158"/>
      <c r="F158" s="159"/>
      <c r="G158" s="229">
        <v>43435</v>
      </c>
      <c r="H158" s="160"/>
      <c r="I158" s="59">
        <v>250</v>
      </c>
      <c r="J158" s="57"/>
      <c r="K158" s="57"/>
      <c r="L158" s="57"/>
      <c r="M158" s="57"/>
      <c r="N158" s="57"/>
      <c r="O158" s="57"/>
      <c r="P158" s="57"/>
    </row>
    <row r="159" spans="1:16" ht="15" customHeight="1" x14ac:dyDescent="0.3">
      <c r="A159" s="80">
        <v>7</v>
      </c>
      <c r="B159" s="157" t="s">
        <v>95</v>
      </c>
      <c r="C159" s="158"/>
      <c r="D159" s="158"/>
      <c r="E159" s="158"/>
      <c r="F159" s="159"/>
      <c r="G159" s="229">
        <v>43466</v>
      </c>
      <c r="H159" s="160"/>
      <c r="I159" s="59">
        <v>50</v>
      </c>
      <c r="J159" s="57"/>
      <c r="K159" s="57"/>
      <c r="L159" s="57"/>
      <c r="M159" s="57"/>
      <c r="N159" s="57"/>
      <c r="O159" s="57"/>
      <c r="P159" s="57"/>
    </row>
    <row r="160" spans="1:16" ht="15" customHeight="1" x14ac:dyDescent="0.3">
      <c r="A160" s="80">
        <v>8</v>
      </c>
      <c r="B160" s="157" t="s">
        <v>96</v>
      </c>
      <c r="C160" s="158"/>
      <c r="D160" s="158"/>
      <c r="E160" s="158"/>
      <c r="F160" s="159"/>
      <c r="G160" s="229">
        <v>43525</v>
      </c>
      <c r="H160" s="160"/>
      <c r="I160" s="59">
        <v>75</v>
      </c>
      <c r="J160" s="57"/>
      <c r="K160" s="57"/>
      <c r="L160" s="57"/>
      <c r="M160" s="57"/>
      <c r="N160" s="57"/>
      <c r="O160" s="57"/>
      <c r="P160" s="57"/>
    </row>
    <row r="161" spans="1:16" x14ac:dyDescent="0.3">
      <c r="A161" s="81" t="s">
        <v>1</v>
      </c>
      <c r="B161" s="100"/>
      <c r="C161" s="100"/>
      <c r="D161" s="100"/>
      <c r="E161" s="100"/>
      <c r="F161" s="100"/>
      <c r="G161" s="100"/>
      <c r="H161" s="101"/>
      <c r="I161" s="102">
        <f>SUM(I153:I160)</f>
        <v>650</v>
      </c>
      <c r="J161" s="57"/>
      <c r="K161" s="57"/>
      <c r="L161" s="57"/>
      <c r="M161" s="57"/>
      <c r="N161" s="57"/>
      <c r="O161" s="57"/>
      <c r="P161" s="57"/>
    </row>
    <row r="162" spans="1:16" s="57" customFormat="1" ht="12.75" hidden="1" customHeight="1" x14ac:dyDescent="0.3">
      <c r="A162" s="81"/>
      <c r="B162" s="82"/>
      <c r="C162" s="82"/>
      <c r="D162" s="82"/>
      <c r="E162" s="82"/>
      <c r="F162" s="82"/>
      <c r="G162" s="82"/>
      <c r="H162" s="82"/>
      <c r="I162" s="83">
        <f>I148+I161</f>
        <v>765</v>
      </c>
    </row>
    <row r="163" spans="1:16" ht="15" thickBot="1" x14ac:dyDescent="0.35">
      <c r="A163" s="103" t="s">
        <v>18</v>
      </c>
      <c r="B163" s="104"/>
      <c r="C163" s="104"/>
      <c r="D163" s="104"/>
      <c r="E163" s="104"/>
      <c r="F163" s="104"/>
      <c r="G163" s="104"/>
      <c r="H163" s="104"/>
      <c r="I163" s="105">
        <f>IF(I162&gt;800,"ERROR",I162)</f>
        <v>765</v>
      </c>
      <c r="J163" s="57"/>
      <c r="K163" s="57"/>
      <c r="L163" s="57"/>
      <c r="M163" s="57"/>
      <c r="N163" s="57"/>
      <c r="O163" s="57"/>
      <c r="P163" s="57"/>
    </row>
    <row r="164" spans="1:16" ht="31.5" customHeight="1" thickTop="1" x14ac:dyDescent="0.3">
      <c r="A164" s="214" t="str">
        <f>IF(I163="ERROR","No more than $800 of the PFEP allocation can be used for food/food related items. Please spend less on food/food related items.","")</f>
        <v/>
      </c>
      <c r="B164" s="214"/>
      <c r="C164" s="214"/>
      <c r="D164" s="214"/>
      <c r="E164" s="214"/>
      <c r="F164" s="214"/>
      <c r="G164" s="214"/>
      <c r="H164" s="214"/>
      <c r="I164" s="215"/>
      <c r="J164" s="57"/>
      <c r="K164" s="57"/>
      <c r="L164" s="57"/>
      <c r="M164" s="57"/>
      <c r="N164" s="57"/>
      <c r="O164" s="57"/>
      <c r="P164" s="57"/>
    </row>
    <row r="165" spans="1:16" x14ac:dyDescent="0.3">
      <c r="B165" s="213" t="s">
        <v>43</v>
      </c>
      <c r="C165" s="213"/>
      <c r="D165" s="213"/>
      <c r="E165" s="213"/>
      <c r="F165" s="213"/>
      <c r="G165" s="213"/>
      <c r="H165" s="213"/>
      <c r="I165" s="66">
        <f>I32+I40+I49+I77+I106+I128+I163</f>
        <v>2409</v>
      </c>
    </row>
    <row r="166" spans="1:16" x14ac:dyDescent="0.3">
      <c r="B166" s="52" t="s">
        <v>37</v>
      </c>
      <c r="C166" s="53"/>
      <c r="D166" s="53"/>
      <c r="E166" s="53"/>
      <c r="F166" s="53"/>
      <c r="G166" s="53"/>
      <c r="H166" s="53"/>
      <c r="I166" s="66">
        <f>I165-F6</f>
        <v>-591</v>
      </c>
    </row>
    <row r="167" spans="1:16" x14ac:dyDescent="0.3">
      <c r="B167" s="19"/>
      <c r="C167" s="20"/>
      <c r="D167" s="20"/>
      <c r="E167" s="20"/>
      <c r="F167" s="20"/>
      <c r="G167" s="20"/>
      <c r="H167" s="20"/>
      <c r="I167" s="27"/>
    </row>
    <row r="168" spans="1:16" x14ac:dyDescent="0.3">
      <c r="A168" s="206" t="s">
        <v>63</v>
      </c>
      <c r="B168" s="207"/>
      <c r="C168" s="207"/>
      <c r="D168" s="207"/>
      <c r="E168" s="207"/>
      <c r="F168" s="207"/>
      <c r="G168" s="207"/>
      <c r="H168" s="207"/>
      <c r="I168" s="207"/>
    </row>
    <row r="169" spans="1:16" x14ac:dyDescent="0.3">
      <c r="A169" s="8" t="s">
        <v>25</v>
      </c>
      <c r="I169" s="37" t="s">
        <v>64</v>
      </c>
    </row>
    <row r="170" spans="1:16" x14ac:dyDescent="0.3">
      <c r="A170" s="10"/>
      <c r="B170" s="10"/>
      <c r="C170" s="10"/>
      <c r="D170" s="10"/>
      <c r="E170" s="10"/>
      <c r="F170" s="10"/>
      <c r="G170" s="10"/>
      <c r="H170" s="10"/>
      <c r="I170" s="38"/>
    </row>
  </sheetData>
  <sheetProtection selectLockedCells="1"/>
  <mergeCells count="187">
    <mergeCell ref="A1:I1"/>
    <mergeCell ref="B31:H31"/>
    <mergeCell ref="G55:H55"/>
    <mergeCell ref="B56:F56"/>
    <mergeCell ref="G56:H56"/>
    <mergeCell ref="B44:F44"/>
    <mergeCell ref="B38:F38"/>
    <mergeCell ref="B57:F57"/>
    <mergeCell ref="G57:H57"/>
    <mergeCell ref="B37:F37"/>
    <mergeCell ref="G37:H37"/>
    <mergeCell ref="B45:F45"/>
    <mergeCell ref="B54:F54"/>
    <mergeCell ref="G54:H54"/>
    <mergeCell ref="B55:F55"/>
    <mergeCell ref="B46:F46"/>
    <mergeCell ref="B47:F47"/>
    <mergeCell ref="G46:H46"/>
    <mergeCell ref="G47:H47"/>
    <mergeCell ref="B48:F48"/>
    <mergeCell ref="G48:H48"/>
    <mergeCell ref="B28:C28"/>
    <mergeCell ref="B21:H21"/>
    <mergeCell ref="B22:H22"/>
    <mergeCell ref="G66:H66"/>
    <mergeCell ref="E64:F64"/>
    <mergeCell ref="E65:F65"/>
    <mergeCell ref="E66:F66"/>
    <mergeCell ref="E67:F67"/>
    <mergeCell ref="B64:D64"/>
    <mergeCell ref="B65:D65"/>
    <mergeCell ref="B66:D66"/>
    <mergeCell ref="B67:D67"/>
    <mergeCell ref="G64:H64"/>
    <mergeCell ref="G67:H67"/>
    <mergeCell ref="F90:H90"/>
    <mergeCell ref="F91:H91"/>
    <mergeCell ref="F92:H92"/>
    <mergeCell ref="F93:H93"/>
    <mergeCell ref="B89:E89"/>
    <mergeCell ref="F89:H89"/>
    <mergeCell ref="B71:F71"/>
    <mergeCell ref="G71:H71"/>
    <mergeCell ref="G75:H75"/>
    <mergeCell ref="A168:I168"/>
    <mergeCell ref="A131:I131"/>
    <mergeCell ref="A137:I137"/>
    <mergeCell ref="B139:F139"/>
    <mergeCell ref="G139:H139"/>
    <mergeCell ref="G142:H142"/>
    <mergeCell ref="B143:F143"/>
    <mergeCell ref="G143:H143"/>
    <mergeCell ref="B165:H165"/>
    <mergeCell ref="A164:I164"/>
    <mergeCell ref="B160:F160"/>
    <mergeCell ref="G160:H160"/>
    <mergeCell ref="A134:I134"/>
    <mergeCell ref="A135:I135"/>
    <mergeCell ref="A132:I132"/>
    <mergeCell ref="B141:F141"/>
    <mergeCell ref="G141:H141"/>
    <mergeCell ref="B147:F147"/>
    <mergeCell ref="G147:H147"/>
    <mergeCell ref="B144:F144"/>
    <mergeCell ref="G144:H144"/>
    <mergeCell ref="B159:F159"/>
    <mergeCell ref="G159:H159"/>
    <mergeCell ref="B157:F157"/>
    <mergeCell ref="B113:F113"/>
    <mergeCell ref="G113:H113"/>
    <mergeCell ref="B121:I121"/>
    <mergeCell ref="B111:F111"/>
    <mergeCell ref="G123:H123"/>
    <mergeCell ref="B109:I109"/>
    <mergeCell ref="B97:I99"/>
    <mergeCell ref="B79:I79"/>
    <mergeCell ref="B80:I80"/>
    <mergeCell ref="B81:E81"/>
    <mergeCell ref="B82:E82"/>
    <mergeCell ref="B83:E83"/>
    <mergeCell ref="B84:E84"/>
    <mergeCell ref="B85:E85"/>
    <mergeCell ref="F81:H81"/>
    <mergeCell ref="F82:H82"/>
    <mergeCell ref="F83:H83"/>
    <mergeCell ref="F84:H84"/>
    <mergeCell ref="G111:H111"/>
    <mergeCell ref="B105:H105"/>
    <mergeCell ref="B104:F104"/>
    <mergeCell ref="G104:H104"/>
    <mergeCell ref="B123:F123"/>
    <mergeCell ref="B112:F112"/>
    <mergeCell ref="B72:F72"/>
    <mergeCell ref="B88:I88"/>
    <mergeCell ref="G103:H103"/>
    <mergeCell ref="B102:F102"/>
    <mergeCell ref="B100:F100"/>
    <mergeCell ref="G100:H100"/>
    <mergeCell ref="B101:F101"/>
    <mergeCell ref="G101:H101"/>
    <mergeCell ref="B53:F53"/>
    <mergeCell ref="G53:H53"/>
    <mergeCell ref="B75:F75"/>
    <mergeCell ref="G72:H72"/>
    <mergeCell ref="B73:F73"/>
    <mergeCell ref="G73:H73"/>
    <mergeCell ref="B74:F74"/>
    <mergeCell ref="G74:H74"/>
    <mergeCell ref="G65:H65"/>
    <mergeCell ref="B94:H94"/>
    <mergeCell ref="B96:I96"/>
    <mergeCell ref="F85:H85"/>
    <mergeCell ref="B90:E90"/>
    <mergeCell ref="B91:E91"/>
    <mergeCell ref="B92:E92"/>
    <mergeCell ref="B93:E93"/>
    <mergeCell ref="G155:H155"/>
    <mergeCell ref="G156:H156"/>
    <mergeCell ref="B153:F153"/>
    <mergeCell ref="A130:I130"/>
    <mergeCell ref="B126:F126"/>
    <mergeCell ref="G126:H126"/>
    <mergeCell ref="B140:F140"/>
    <mergeCell ref="G140:H140"/>
    <mergeCell ref="B124:F124"/>
    <mergeCell ref="G124:H124"/>
    <mergeCell ref="B125:F125"/>
    <mergeCell ref="G125:H125"/>
    <mergeCell ref="A133:I133"/>
    <mergeCell ref="D19:E19"/>
    <mergeCell ref="D20:E20"/>
    <mergeCell ref="D26:E26"/>
    <mergeCell ref="B24:I24"/>
    <mergeCell ref="B29:C29"/>
    <mergeCell ref="D28:E28"/>
    <mergeCell ref="D29:E29"/>
    <mergeCell ref="G157:H157"/>
    <mergeCell ref="B158:F158"/>
    <mergeCell ref="G158:H158"/>
    <mergeCell ref="B142:F142"/>
    <mergeCell ref="A149:I150"/>
    <mergeCell ref="B152:F152"/>
    <mergeCell ref="G152:H152"/>
    <mergeCell ref="A136:I136"/>
    <mergeCell ref="B145:F145"/>
    <mergeCell ref="G145:H145"/>
    <mergeCell ref="B146:F146"/>
    <mergeCell ref="G146:H146"/>
    <mergeCell ref="B154:F154"/>
    <mergeCell ref="B155:F155"/>
    <mergeCell ref="B156:F156"/>
    <mergeCell ref="G154:H154"/>
    <mergeCell ref="G153:H153"/>
    <mergeCell ref="D18:E18"/>
    <mergeCell ref="G4:H4"/>
    <mergeCell ref="A13:I13"/>
    <mergeCell ref="D6:E6"/>
    <mergeCell ref="A5:I5"/>
    <mergeCell ref="A12:I12"/>
    <mergeCell ref="A10:I10"/>
    <mergeCell ref="A11:I11"/>
    <mergeCell ref="C7:E7"/>
    <mergeCell ref="C8:E8"/>
    <mergeCell ref="G112:H112"/>
    <mergeCell ref="B110:I110"/>
    <mergeCell ref="G102:H102"/>
    <mergeCell ref="B103:F103"/>
    <mergeCell ref="B16:I16"/>
    <mergeCell ref="B17:C17"/>
    <mergeCell ref="D17:E17"/>
    <mergeCell ref="B25:I25"/>
    <mergeCell ref="B18:C18"/>
    <mergeCell ref="B20:C20"/>
    <mergeCell ref="B26:C26"/>
    <mergeCell ref="G45:H45"/>
    <mergeCell ref="B42:I42"/>
    <mergeCell ref="G38:H38"/>
    <mergeCell ref="B39:F39"/>
    <mergeCell ref="G39:H39"/>
    <mergeCell ref="B36:F36"/>
    <mergeCell ref="G36:H36"/>
    <mergeCell ref="G44:H44"/>
    <mergeCell ref="B43:F43"/>
    <mergeCell ref="G43:H43"/>
    <mergeCell ref="D27:E27"/>
    <mergeCell ref="B27:C27"/>
    <mergeCell ref="B30:H30"/>
  </mergeCells>
  <printOptions horizontalCentered="1" verticalCentered="1"/>
  <pageMargins left="0.3" right="0.3" top="0.25" bottom="0.25" header="0.3" footer="0.3"/>
  <pageSetup scale="90" orientation="portrait" r:id="rId1"/>
  <headerFooter>
    <oddFooter xml:space="preserve">&amp;C
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defaultRowHeight="14.4" x14ac:dyDescent="0.3"/>
  <sheetData/>
  <pageMargins left="0.2" right="0.2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PFEP Budget</vt:lpstr>
      <vt:lpstr>Instructions</vt:lpstr>
      <vt:lpstr>'PFEP Budget'!Print_Area</vt:lpstr>
    </vt:vector>
  </TitlesOfParts>
  <Company>Duval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waltonp</dc:creator>
  <cp:lastModifiedBy>Polydore, Lawanda H.</cp:lastModifiedBy>
  <cp:lastPrinted>2018-05-30T19:07:26Z</cp:lastPrinted>
  <dcterms:created xsi:type="dcterms:W3CDTF">2012-09-18T15:06:27Z</dcterms:created>
  <dcterms:modified xsi:type="dcterms:W3CDTF">2018-06-12T13:53:31Z</dcterms:modified>
</cp:coreProperties>
</file>