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dawayf\Desktop\19-20\Title 1\"/>
    </mc:Choice>
  </mc:AlternateContent>
  <bookViews>
    <workbookView xWindow="0" yWindow="0" windowWidth="21576" windowHeight="8088"/>
  </bookViews>
  <sheets>
    <sheet name="PFEP Budget" sheetId="1" r:id="rId1"/>
    <sheet name="Instructions" sheetId="3" state="hidden" r:id="rId2"/>
  </sheets>
  <definedNames>
    <definedName name="_xlnm.Print_Area" localSheetId="0">'PFEP Budget'!$A$1:$I$158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5" i="1" l="1"/>
  <c r="I28" i="1"/>
  <c r="I29" i="1"/>
  <c r="I30" i="1"/>
  <c r="I19" i="1"/>
  <c r="I20" i="1"/>
  <c r="I21" i="1"/>
  <c r="I75" i="1"/>
  <c r="I76" i="1" s="1"/>
  <c r="I150" i="1"/>
  <c r="I60" i="1"/>
  <c r="I137" i="1"/>
  <c r="I151" i="1" s="1"/>
  <c r="I152" i="1" s="1"/>
  <c r="A153" i="1" s="1"/>
  <c r="I94" i="1"/>
  <c r="I85" i="1"/>
  <c r="I105" i="1"/>
  <c r="I42" i="1"/>
  <c r="I67" i="1"/>
  <c r="I49" i="1"/>
  <c r="I106" i="1" l="1"/>
  <c r="I22" i="1"/>
  <c r="I23" i="1" s="1"/>
  <c r="I31" i="1"/>
  <c r="I32" i="1"/>
  <c r="I33" i="1" l="1"/>
  <c r="I154" i="1" s="1"/>
  <c r="I155" i="1" s="1"/>
</calcChain>
</file>

<file path=xl/sharedStrings.xml><?xml version="1.0" encoding="utf-8"?>
<sst xmlns="http://schemas.openxmlformats.org/spreadsheetml/2006/main" count="162" uniqueCount="99">
  <si>
    <t>District School Number</t>
  </si>
  <si>
    <t>School Name</t>
  </si>
  <si>
    <t>Parent and Family Engagement Plan Budget Template 2019-2020 (Fund 48849)</t>
  </si>
  <si>
    <t>PFEP Amount:</t>
  </si>
  <si>
    <t>Original Date Submitted:</t>
  </si>
  <si>
    <t>Revision Date:</t>
  </si>
  <si>
    <t>The budget should correspond with the Events on the Parent and Family Engagement Plan (Building Capacity section).</t>
  </si>
  <si>
    <t>There are a maximum of three amendment windows, with the final one being submitted by January 31, 2020.</t>
  </si>
  <si>
    <t>The final date for encumbering is March 31, 2020.  P-Card usage is permissible if prior approval is received.</t>
  </si>
  <si>
    <t>6100/160 &amp;</t>
  </si>
  <si>
    <t>Childcare for Parents attending approved Parent &amp; Family Events (Specify Name and Date of Events)</t>
  </si>
  <si>
    <t>6100/200</t>
  </si>
  <si>
    <t>Childcare -  Hourly Rate = $8.46; A PCF must be entered. (NN75MA - Job Code)</t>
  </si>
  <si>
    <t>Please note rate of pay will increase effective January 1, 2020.</t>
  </si>
  <si>
    <t>Name of Event</t>
  </si>
  <si>
    <t>Date of Event</t>
  </si>
  <si>
    <t>Hourly Rate</t>
  </si>
  <si>
    <t># of Hours</t>
  </si>
  <si>
    <t># of Staff</t>
  </si>
  <si>
    <t>Amount</t>
  </si>
  <si>
    <t>Total of Salary</t>
  </si>
  <si>
    <t>Translators for Parents attending approved Parent &amp; Family Events (Specify Name and Date of Events)</t>
  </si>
  <si>
    <t>Translators - Hourly Rate = $10.00; A PCF must be entered.  (NN67MA - Job Code)</t>
  </si>
  <si>
    <t>Total Cost for 6100/160 &amp; 200</t>
  </si>
  <si>
    <t>6100/369</t>
  </si>
  <si>
    <t>Software Licenses for Parents' Usage Within Current Grant Period July 1, 2019 to June 30, 2020.</t>
  </si>
  <si>
    <t>On the quote or receipt, the license term must be stated.</t>
  </si>
  <si>
    <t>Total Cost for 6100/369</t>
  </si>
  <si>
    <t>6100/370</t>
  </si>
  <si>
    <t>Postage for Parent Mail Outs; cannot replenish.  Must be purchased prior to events.  (Specify Name and Date of Events)</t>
  </si>
  <si>
    <t>Total Cost for 6100/370</t>
  </si>
  <si>
    <t>6100/390</t>
  </si>
  <si>
    <t>Vendors providing Services/Training to Parents &amp; Family.</t>
  </si>
  <si>
    <t>Sub Total</t>
  </si>
  <si>
    <t>Pg. 1 of 3</t>
  </si>
  <si>
    <t>Transportation for Parents, one day JTA bus pass or school bus.   (Specify Name and Date of Events)</t>
  </si>
  <si>
    <t>Method of Transportation</t>
  </si>
  <si>
    <r>
      <t>Printing for Parent Workshops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(not using District Print Shop)</t>
    </r>
    <r>
      <rPr>
        <b/>
        <sz val="11"/>
        <color indexed="8"/>
        <rFont val="Calibri"/>
        <family val="2"/>
      </rPr>
      <t xml:space="preserve"> i.e. Office Depot, Staples, etc. </t>
    </r>
  </si>
  <si>
    <t>Total Cost for 6100/390 (Non-food)</t>
  </si>
  <si>
    <t>6100/510 </t>
  </si>
  <si>
    <t>Purchasing from DCPS Storeroom - Materials for Parent Workshops/and/or Resource Room   (please attach a storeroom order form to the PFEP Budget when submitting.)  Cannot stockpile or replenish.</t>
  </si>
  <si>
    <t>&amp; 519</t>
  </si>
  <si>
    <t>Examples:  Storeroom orders for Parent workshop(s); supplies; copy paper; printer ink/toners; pens; pencils; etc.  Commitment 519 is for toners.</t>
  </si>
  <si>
    <t>Item</t>
  </si>
  <si>
    <t>Purpose</t>
  </si>
  <si>
    <t>6100/510</t>
  </si>
  <si>
    <r>
      <t>Printing for Parent Workshops </t>
    </r>
    <r>
      <rPr>
        <b/>
        <u/>
        <sz val="11"/>
        <color rgb="FFFF0000"/>
        <rFont val="Calibri"/>
        <family val="2"/>
        <scheme val="minor"/>
      </rPr>
      <t>(using District Print Shop)</t>
    </r>
  </si>
  <si>
    <t>A purchase order must be entered for a blanket printing PO.</t>
  </si>
  <si>
    <r>
      <t xml:space="preserve">Purchasing from a Vendor - Materials for Parent Workshops &amp;/or Resource Room.  </t>
    </r>
    <r>
      <rPr>
        <b/>
        <sz val="11"/>
        <color rgb="FFFF0000"/>
        <rFont val="Calibri"/>
        <family val="2"/>
        <scheme val="minor"/>
      </rPr>
      <t xml:space="preserve">Please attach a quote.  </t>
    </r>
  </si>
  <si>
    <r>
      <t xml:space="preserve">Examples:  Educational materials for parents to borrow that are purchased from a vendor (Specify Vendor and Items); board games; read-a-long books; parenting resources; books, etc. </t>
    </r>
    <r>
      <rPr>
        <b/>
        <sz val="11"/>
        <color rgb="FFFF0000"/>
        <rFont val="Calibri"/>
        <family val="2"/>
        <scheme val="minor"/>
      </rPr>
      <t> (Please attach a quote to the PFEP Budget when submitting.)</t>
    </r>
  </si>
  <si>
    <t>Vendor</t>
  </si>
  <si>
    <t>Total Cost for 6100/510 (Non-Food)</t>
  </si>
  <si>
    <t>6100/640</t>
  </si>
  <si>
    <t>Equipment for Parent Resource Center/Room (6100/640) </t>
  </si>
  <si>
    <t>Computer and/or Printer/Scanner for Parent Involvement Center/Resource Room (If entering PR, check</t>
  </si>
  <si>
    <t>bid list.)  Do not include toner cartridges they belong in the supplies lines.</t>
  </si>
  <si>
    <t>Please attach a quote to the PFEP Budget when submitting.</t>
  </si>
  <si>
    <t>Emtec</t>
  </si>
  <si>
    <t>Total cost for 6100/640</t>
  </si>
  <si>
    <t>Pg. 2 of 3</t>
  </si>
  <si>
    <t>FOOD &amp; FOOD-RELATED ITEMS</t>
  </si>
  <si>
    <t>* According to FLDOE, it is suggested that meetings do not occur during mealtimes and that light refreshments be provided. If meals other than light refreshments are served, a justification must accompany the PFEP Budget.</t>
  </si>
  <si>
    <t>* Events and funds can be listed in one or both areas below based on the type of food being purchased for the event.</t>
  </si>
  <si>
    <r>
      <t xml:space="preserve">* DCPS is tax exempt - </t>
    </r>
    <r>
      <rPr>
        <b/>
        <u/>
        <sz val="11"/>
        <color theme="1"/>
        <rFont val="Calibri"/>
        <family val="2"/>
        <scheme val="minor"/>
      </rPr>
      <t xml:space="preserve">Always contact vendor before making PCARD purchases. </t>
    </r>
  </si>
  <si>
    <t>* Gratuity and tax are NOT allowed using Title I funds.</t>
  </si>
  <si>
    <r>
      <t xml:space="preserve">* No more than </t>
    </r>
    <r>
      <rPr>
        <b/>
        <u/>
        <sz val="11"/>
        <color theme="1"/>
        <rFont val="Calibri"/>
        <family val="2"/>
        <scheme val="minor"/>
      </rPr>
      <t>$800</t>
    </r>
    <r>
      <rPr>
        <b/>
        <sz val="11"/>
        <color theme="1"/>
        <rFont val="Calibri"/>
        <family val="2"/>
        <scheme val="minor"/>
      </rPr>
      <t xml:space="preserve"> of the PFEP allocation can be used for food/food related items.</t>
    </r>
  </si>
  <si>
    <t>The commitment item 510 is for the purchase of light refreshments &amp; other items from the store(s) related to parent and family engagement activities, i.e. coffee, tea, juice, cookies, napkins, plates, spoons &amp; forks ("off the shelf.")</t>
  </si>
  <si>
    <t>Parent and Family Engagement Light Refreshments (Specify Name and Date of Events):</t>
  </si>
  <si>
    <t>The commitment item 390 is used when an order is placed with a vendor to provide services, i.e. pizza, sandwiches, wings, donuts and muffins ("an order is placed.")  </t>
  </si>
  <si>
    <t>Parent and Family Engagement events "Orders are Placed" (Specify name and date of events):</t>
  </si>
  <si>
    <t>columsn to be merged</t>
  </si>
  <si>
    <t>Total Cost for Food (6100/510 AND 6100/390)</t>
  </si>
  <si>
    <t>Grand Total for Parent and Family Engagement Allocation</t>
  </si>
  <si>
    <t>Difference between PIP Amount and Grand Total (must equal zero)</t>
  </si>
  <si>
    <t>Pg. 3 of 3</t>
  </si>
  <si>
    <t>Revised on 05/7/2019</t>
  </si>
  <si>
    <t>Purchases should be allocable, supplemental, reasonable, allowable, and necessary. </t>
  </si>
  <si>
    <t>All vendor contracts must be submitted with your PFEP Plan &amp; Budget to Title I office for review 4 weeks</t>
  </si>
  <si>
    <r>
      <t xml:space="preserve">*Cost for food must be </t>
    </r>
    <r>
      <rPr>
        <b/>
        <u/>
        <sz val="11"/>
        <color theme="1"/>
        <rFont val="Calibri"/>
        <family val="2"/>
        <scheme val="minor"/>
      </rPr>
      <t>economically reasonable</t>
    </r>
    <r>
      <rPr>
        <b/>
        <sz val="11"/>
        <color theme="1"/>
        <rFont val="Calibri"/>
        <family val="2"/>
        <scheme val="minor"/>
      </rPr>
      <t>.</t>
    </r>
  </si>
  <si>
    <t>For any questions related to this PFEP budget, please feel free to contact the Title I office at 390-2123.</t>
  </si>
  <si>
    <t>Benefits (@ 17.06%)</t>
  </si>
  <si>
    <t>will be contacted.  The PR must be entered at the time the contract is submitted for initial releases.</t>
  </si>
  <si>
    <t xml:space="preserve">prior to the event.  Title I will submit the contract to Policy and Compliance.  Once approved, your school </t>
  </si>
  <si>
    <t>North Shore Elementary</t>
  </si>
  <si>
    <t>Academic Night</t>
  </si>
  <si>
    <t>Mid-year Review</t>
  </si>
  <si>
    <t>Family FSA</t>
  </si>
  <si>
    <t xml:space="preserve">Family FSA </t>
  </si>
  <si>
    <t>Academic Famity Night</t>
  </si>
  <si>
    <t>Printer Ink/toners</t>
  </si>
  <si>
    <t>Store Room</t>
  </si>
  <si>
    <t>Family Nights</t>
  </si>
  <si>
    <t>Midyear Review</t>
  </si>
  <si>
    <t>Channing Bete</t>
  </si>
  <si>
    <t>Starting Kindergarten</t>
  </si>
  <si>
    <t>Bus Safety</t>
  </si>
  <si>
    <t>Supporting A Positive School Climate: Elementary-High School</t>
  </si>
  <si>
    <t>12 Ways to Help your Child Do Well In Middle School</t>
  </si>
  <si>
    <t>Family FSA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</si>
</sst>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5F6CAD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2" xfId="0" applyFill="1" applyBorder="1"/>
    <xf numFmtId="0" fontId="4" fillId="2" borderId="0" xfId="0" applyFont="1" applyFill="1"/>
    <xf numFmtId="0" fontId="7" fillId="2" borderId="0" xfId="0" applyFont="1" applyFill="1" applyBorder="1"/>
    <xf numFmtId="0" fontId="0" fillId="2" borderId="0" xfId="0" applyFill="1" applyBorder="1"/>
    <xf numFmtId="0" fontId="7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9" xfId="0" applyFill="1" applyBorder="1"/>
    <xf numFmtId="0" fontId="5" fillId="2" borderId="8" xfId="0" applyFont="1" applyFill="1" applyBorder="1"/>
    <xf numFmtId="164" fontId="3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5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14" fontId="3" fillId="0" borderId="4" xfId="0" applyNumberFormat="1" applyFont="1" applyFill="1" applyBorder="1" applyAlignment="1" applyProtection="1">
      <alignment horizontal="right" wrapText="1"/>
      <protection locked="0"/>
    </xf>
    <xf numFmtId="164" fontId="3" fillId="0" borderId="4" xfId="0" applyNumberFormat="1" applyFont="1" applyFill="1" applyBorder="1" applyAlignment="1" applyProtection="1">
      <alignment horizontal="right" wrapText="1"/>
    </xf>
    <xf numFmtId="1" fontId="0" fillId="0" borderId="14" xfId="0" applyNumberFormat="1" applyFill="1" applyBorder="1" applyProtection="1">
      <protection locked="0"/>
    </xf>
    <xf numFmtId="0" fontId="5" fillId="4" borderId="5" xfId="0" applyFont="1" applyFill="1" applyBorder="1"/>
    <xf numFmtId="0" fontId="0" fillId="4" borderId="6" xfId="0" applyFill="1" applyBorder="1"/>
    <xf numFmtId="0" fontId="0" fillId="4" borderId="0" xfId="0" applyFont="1" applyFill="1" applyBorder="1" applyAlignment="1" applyProtection="1">
      <alignment horizontal="left" wrapText="1"/>
    </xf>
    <xf numFmtId="0" fontId="0" fillId="4" borderId="0" xfId="0" applyFill="1" applyBorder="1" applyAlignment="1" applyProtection="1">
      <alignment horizontal="left" wrapText="1"/>
    </xf>
    <xf numFmtId="0" fontId="0" fillId="4" borderId="0" xfId="0" applyFill="1" applyBorder="1"/>
    <xf numFmtId="0" fontId="0" fillId="0" borderId="4" xfId="0" applyFill="1" applyBorder="1" applyAlignment="1">
      <alignment horizontal="left"/>
    </xf>
    <xf numFmtId="0" fontId="3" fillId="0" borderId="4" xfId="0" applyFont="1" applyFill="1" applyBorder="1"/>
    <xf numFmtId="164" fontId="0" fillId="2" borderId="0" xfId="0" applyNumberFormat="1" applyFill="1"/>
    <xf numFmtId="0" fontId="0" fillId="4" borderId="9" xfId="0" applyFill="1" applyBorder="1"/>
    <xf numFmtId="0" fontId="0" fillId="4" borderId="10" xfId="0" applyFill="1" applyBorder="1"/>
    <xf numFmtId="0" fontId="0" fillId="2" borderId="9" xfId="0" applyFont="1" applyFill="1" applyBorder="1"/>
    <xf numFmtId="0" fontId="0" fillId="2" borderId="0" xfId="0" applyFill="1" applyAlignment="1">
      <alignment horizontal="center"/>
    </xf>
    <xf numFmtId="0" fontId="3" fillId="2" borderId="13" xfId="0" applyFont="1" applyFill="1" applyBorder="1"/>
    <xf numFmtId="0" fontId="0" fillId="2" borderId="17" xfId="0" applyFill="1" applyBorder="1"/>
    <xf numFmtId="0" fontId="3" fillId="2" borderId="18" xfId="0" applyFont="1" applyFill="1" applyBorder="1"/>
    <xf numFmtId="0" fontId="4" fillId="2" borderId="11" xfId="0" applyFont="1" applyFill="1" applyBorder="1"/>
    <xf numFmtId="0" fontId="0" fillId="6" borderId="9" xfId="0" applyFill="1" applyBorder="1"/>
    <xf numFmtId="0" fontId="0" fillId="6" borderId="0" xfId="0" applyFill="1" applyBorder="1"/>
    <xf numFmtId="0" fontId="18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0" fillId="4" borderId="19" xfId="0" applyFill="1" applyBorder="1"/>
    <xf numFmtId="0" fontId="3" fillId="2" borderId="8" xfId="0" applyFont="1" applyFill="1" applyBorder="1"/>
    <xf numFmtId="0" fontId="4" fillId="2" borderId="13" xfId="0" applyFont="1" applyFill="1" applyBorder="1"/>
    <xf numFmtId="0" fontId="0" fillId="2" borderId="24" xfId="0" applyFill="1" applyBorder="1"/>
    <xf numFmtId="164" fontId="3" fillId="2" borderId="25" xfId="0" applyNumberFormat="1" applyFont="1" applyFill="1" applyBorder="1" applyAlignment="1">
      <alignment horizontal="right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right" vertical="center"/>
    </xf>
    <xf numFmtId="0" fontId="0" fillId="2" borderId="25" xfId="0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3" fillId="2" borderId="24" xfId="0" applyFont="1" applyFill="1" applyBorder="1"/>
    <xf numFmtId="164" fontId="0" fillId="2" borderId="26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0" fontId="0" fillId="2" borderId="24" xfId="0" applyFont="1" applyFill="1" applyBorder="1"/>
    <xf numFmtId="164" fontId="3" fillId="0" borderId="28" xfId="0" applyNumberFormat="1" applyFont="1" applyFill="1" applyBorder="1" applyAlignment="1">
      <alignment horizontal="right"/>
    </xf>
    <xf numFmtId="164" fontId="0" fillId="2" borderId="28" xfId="0" applyNumberFormat="1" applyFill="1" applyBorder="1" applyAlignment="1">
      <alignment horizontal="right"/>
    </xf>
    <xf numFmtId="164" fontId="0" fillId="2" borderId="25" xfId="0" applyNumberFormat="1" applyFill="1" applyBorder="1" applyAlignment="1">
      <alignment horizontal="right"/>
    </xf>
    <xf numFmtId="0" fontId="11" fillId="2" borderId="24" xfId="0" applyFont="1" applyFill="1" applyBorder="1"/>
    <xf numFmtId="164" fontId="11" fillId="2" borderId="28" xfId="0" applyNumberFormat="1" applyFont="1" applyFill="1" applyBorder="1" applyAlignment="1">
      <alignment horizontal="right"/>
    </xf>
    <xf numFmtId="164" fontId="11" fillId="2" borderId="25" xfId="0" applyNumberFormat="1" applyFont="1" applyFill="1" applyBorder="1" applyAlignment="1">
      <alignment horizontal="right"/>
    </xf>
    <xf numFmtId="0" fontId="4" fillId="2" borderId="24" xfId="0" applyFont="1" applyFill="1" applyBorder="1"/>
    <xf numFmtId="164" fontId="4" fillId="2" borderId="25" xfId="0" applyNumberFormat="1" applyFont="1" applyFill="1" applyBorder="1" applyAlignment="1">
      <alignment horizontal="right"/>
    </xf>
    <xf numFmtId="164" fontId="0" fillId="2" borderId="29" xfId="0" applyNumberFormat="1" applyFill="1" applyBorder="1" applyAlignment="1">
      <alignment horizontal="right"/>
    </xf>
    <xf numFmtId="164" fontId="3" fillId="0" borderId="28" xfId="0" applyNumberFormat="1" applyFont="1" applyFill="1" applyBorder="1" applyAlignment="1" applyProtection="1">
      <alignment horizontal="right" wrapText="1"/>
      <protection locked="0"/>
    </xf>
    <xf numFmtId="164" fontId="11" fillId="2" borderId="28" xfId="0" applyNumberFormat="1" applyFont="1" applyFill="1" applyBorder="1" applyAlignment="1" applyProtection="1">
      <alignment horizontal="right" wrapText="1"/>
    </xf>
    <xf numFmtId="164" fontId="4" fillId="2" borderId="25" xfId="1" applyNumberFormat="1" applyFont="1" applyFill="1" applyBorder="1" applyAlignment="1">
      <alignment horizontal="right"/>
    </xf>
    <xf numFmtId="0" fontId="3" fillId="2" borderId="30" xfId="0" applyFont="1" applyFill="1" applyBorder="1"/>
    <xf numFmtId="0" fontId="3" fillId="2" borderId="28" xfId="0" applyFont="1" applyFill="1" applyBorder="1" applyAlignment="1">
      <alignment horizontal="right"/>
    </xf>
    <xf numFmtId="0" fontId="0" fillId="2" borderId="30" xfId="0" applyFill="1" applyBorder="1"/>
    <xf numFmtId="164" fontId="3" fillId="0" borderId="28" xfId="0" applyNumberFormat="1" applyFont="1" applyFill="1" applyBorder="1" applyAlignment="1" applyProtection="1">
      <alignment horizontal="right"/>
      <protection locked="0"/>
    </xf>
    <xf numFmtId="164" fontId="0" fillId="2" borderId="26" xfId="0" applyNumberFormat="1" applyFill="1" applyBorder="1" applyAlignment="1">
      <alignment horizontal="right"/>
    </xf>
    <xf numFmtId="164" fontId="0" fillId="2" borderId="32" xfId="0" applyNumberFormat="1" applyFill="1" applyBorder="1" applyAlignment="1">
      <alignment horizontal="right"/>
    </xf>
    <xf numFmtId="0" fontId="7" fillId="2" borderId="24" xfId="0" applyFont="1" applyFill="1" applyBorder="1"/>
    <xf numFmtId="164" fontId="0" fillId="2" borderId="31" xfId="0" applyNumberForma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right"/>
    </xf>
    <xf numFmtId="164" fontId="7" fillId="2" borderId="25" xfId="0" applyNumberFormat="1" applyFont="1" applyFill="1" applyBorder="1" applyAlignment="1">
      <alignment horizontal="right"/>
    </xf>
    <xf numFmtId="164" fontId="7" fillId="2" borderId="26" xfId="0" applyNumberFormat="1" applyFont="1" applyFill="1" applyBorder="1" applyAlignment="1">
      <alignment horizontal="right"/>
    </xf>
    <xf numFmtId="164" fontId="7" fillId="2" borderId="33" xfId="0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right"/>
    </xf>
    <xf numFmtId="1" fontId="0" fillId="2" borderId="30" xfId="0" applyNumberFormat="1" applyFill="1" applyBorder="1"/>
    <xf numFmtId="0" fontId="0" fillId="2" borderId="24" xfId="0" applyFill="1" applyBorder="1" applyAlignment="1">
      <alignment horizontal="right"/>
    </xf>
    <xf numFmtId="0" fontId="11" fillId="2" borderId="24" xfId="0" applyFont="1" applyFill="1" applyBorder="1" applyAlignment="1">
      <alignment horizontal="left"/>
    </xf>
    <xf numFmtId="164" fontId="0" fillId="4" borderId="31" xfId="0" applyNumberFormat="1" applyFill="1" applyBorder="1" applyAlignment="1">
      <alignment horizontal="right"/>
    </xf>
    <xf numFmtId="164" fontId="3" fillId="4" borderId="28" xfId="0" applyNumberFormat="1" applyFont="1" applyFill="1" applyBorder="1" applyAlignment="1">
      <alignment horizontal="right"/>
    </xf>
    <xf numFmtId="0" fontId="0" fillId="4" borderId="24" xfId="0" applyFont="1" applyFill="1" applyBorder="1" applyAlignment="1">
      <alignment horizontal="right" wrapText="1"/>
    </xf>
    <xf numFmtId="164" fontId="3" fillId="3" borderId="28" xfId="0" applyNumberFormat="1" applyFont="1" applyFill="1" applyBorder="1" applyAlignment="1" applyProtection="1">
      <alignment horizontal="right" wrapText="1"/>
      <protection locked="0"/>
    </xf>
    <xf numFmtId="0" fontId="7" fillId="4" borderId="24" xfId="0" applyFont="1" applyFill="1" applyBorder="1" applyAlignment="1">
      <alignment horizontal="left"/>
    </xf>
    <xf numFmtId="164" fontId="7" fillId="4" borderId="28" xfId="0" applyNumberFormat="1" applyFont="1" applyFill="1" applyBorder="1" applyAlignment="1" applyProtection="1">
      <alignment horizontal="right"/>
    </xf>
    <xf numFmtId="0" fontId="3" fillId="4" borderId="24" xfId="0" applyFont="1" applyFill="1" applyBorder="1"/>
    <xf numFmtId="0" fontId="0" fillId="4" borderId="24" xfId="0" applyFill="1" applyBorder="1"/>
    <xf numFmtId="0" fontId="7" fillId="4" borderId="24" xfId="0" applyFont="1" applyFill="1" applyBorder="1"/>
    <xf numFmtId="164" fontId="7" fillId="4" borderId="28" xfId="0" applyNumberFormat="1" applyFont="1" applyFill="1" applyBorder="1" applyAlignment="1">
      <alignment horizontal="right"/>
    </xf>
    <xf numFmtId="164" fontId="7" fillId="4" borderId="25" xfId="0" applyNumberFormat="1" applyFont="1" applyFill="1" applyBorder="1" applyAlignment="1">
      <alignment horizontal="right"/>
    </xf>
    <xf numFmtId="0" fontId="11" fillId="4" borderId="36" xfId="0" applyFont="1" applyFill="1" applyBorder="1"/>
    <xf numFmtId="164" fontId="11" fillId="4" borderId="37" xfId="0" applyNumberFormat="1" applyFont="1" applyFill="1" applyBorder="1" applyAlignment="1">
      <alignment horizontal="right"/>
    </xf>
    <xf numFmtId="164" fontId="11" fillId="2" borderId="25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38" xfId="0" applyFont="1" applyFill="1" applyBorder="1"/>
    <xf numFmtId="0" fontId="0" fillId="2" borderId="39" xfId="0" applyFill="1" applyBorder="1"/>
    <xf numFmtId="164" fontId="0" fillId="2" borderId="40" xfId="0" applyNumberFormat="1" applyFont="1" applyFill="1" applyBorder="1" applyAlignment="1">
      <alignment horizontal="right"/>
    </xf>
    <xf numFmtId="0" fontId="21" fillId="2" borderId="2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7" fillId="2" borderId="8" xfId="0" applyFont="1" applyFill="1" applyBorder="1"/>
    <xf numFmtId="164" fontId="0" fillId="2" borderId="10" xfId="0" applyNumberFormat="1" applyFill="1" applyBorder="1" applyAlignment="1">
      <alignment horizontal="right"/>
    </xf>
    <xf numFmtId="0" fontId="3" fillId="2" borderId="41" xfId="0" applyFont="1" applyFill="1" applyBorder="1" applyAlignment="1"/>
    <xf numFmtId="0" fontId="3" fillId="5" borderId="4" xfId="0" applyFont="1" applyFill="1" applyBorder="1" applyAlignment="1">
      <alignment horizontal="center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3" fillId="4" borderId="24" xfId="0" applyFont="1" applyFill="1" applyBorder="1" applyAlignment="1">
      <alignment horizontal="left" wrapText="1"/>
    </xf>
    <xf numFmtId="0" fontId="3" fillId="0" borderId="5" xfId="0" applyFont="1" applyFill="1" applyBorder="1" applyAlignment="1"/>
    <xf numFmtId="0" fontId="0" fillId="0" borderId="7" xfId="0" applyBorder="1" applyAlignment="1"/>
    <xf numFmtId="0" fontId="3" fillId="5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5" fillId="2" borderId="6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49" fontId="0" fillId="0" borderId="5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left" wrapText="1"/>
      <protection locked="0"/>
    </xf>
    <xf numFmtId="49" fontId="0" fillId="0" borderId="7" xfId="0" applyNumberForma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5" xfId="0" applyNumberFormat="1" applyFont="1" applyFill="1" applyBorder="1" applyAlignment="1"/>
    <xf numFmtId="0" fontId="3" fillId="2" borderId="5" xfId="0" applyFont="1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3" fillId="2" borderId="4" xfId="0" applyFont="1" applyFill="1" applyBorder="1" applyAlignment="1"/>
    <xf numFmtId="0" fontId="0" fillId="2" borderId="4" xfId="0" applyFill="1" applyBorder="1" applyAlignment="1"/>
    <xf numFmtId="0" fontId="3" fillId="2" borderId="28" xfId="0" applyFont="1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4" fillId="2" borderId="2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/>
    </xf>
    <xf numFmtId="0" fontId="0" fillId="2" borderId="0" xfId="0" applyFill="1" applyBorder="1" applyAlignment="1"/>
    <xf numFmtId="0" fontId="0" fillId="2" borderId="25" xfId="0" applyFill="1" applyBorder="1" applyAlignment="1"/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3" fillId="2" borderId="20" xfId="0" applyFont="1" applyFill="1" applyBorder="1" applyAlignment="1"/>
    <xf numFmtId="0" fontId="3" fillId="2" borderId="27" xfId="0" applyFont="1" applyFill="1" applyBorder="1" applyAlignment="1"/>
    <xf numFmtId="0" fontId="3" fillId="5" borderId="5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0" fontId="3" fillId="2" borderId="25" xfId="0" applyFont="1" applyFill="1" applyBorder="1" applyAlignment="1"/>
    <xf numFmtId="0" fontId="1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0" fontId="0" fillId="3" borderId="5" xfId="0" applyNumberFormat="1" applyFont="1" applyFill="1" applyBorder="1" applyAlignment="1" applyProtection="1">
      <alignment horizontal="left" wrapText="1"/>
      <protection locked="0"/>
    </xf>
    <xf numFmtId="0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5" xfId="0" applyNumberFormat="1" applyFont="1" applyFill="1" applyBorder="1" applyAlignment="1" applyProtection="1">
      <alignment horizontal="left" wrapText="1"/>
      <protection locked="0"/>
    </xf>
    <xf numFmtId="49" fontId="0" fillId="3" borderId="6" xfId="0" applyNumberFormat="1" applyFill="1" applyBorder="1" applyAlignment="1" applyProtection="1">
      <alignment horizontal="left" wrapText="1"/>
      <protection locked="0"/>
    </xf>
    <xf numFmtId="49" fontId="0" fillId="3" borderId="7" xfId="0" applyNumberFormat="1" applyFill="1" applyBorder="1" applyAlignment="1" applyProtection="1">
      <alignment horizontal="left" wrapText="1"/>
      <protection locked="0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4" fillId="4" borderId="24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14" fillId="4" borderId="0" xfId="0" applyFont="1" applyFill="1" applyBorder="1" applyAlignment="1">
      <alignment horizontal="left" wrapText="1"/>
    </xf>
    <xf numFmtId="0" fontId="14" fillId="4" borderId="25" xfId="0" applyFont="1" applyFill="1" applyBorder="1" applyAlignment="1">
      <alignment horizontal="left" wrapText="1"/>
    </xf>
    <xf numFmtId="0" fontId="14" fillId="4" borderId="24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4" fillId="4" borderId="2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6" fillId="4" borderId="3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14" fontId="0" fillId="3" borderId="5" xfId="0" applyNumberFormat="1" applyFont="1" applyFill="1" applyBorder="1" applyAlignment="1" applyProtection="1">
      <alignment horizontal="left" wrapText="1"/>
      <protection locked="0"/>
    </xf>
    <xf numFmtId="0" fontId="0" fillId="3" borderId="7" xfId="0" applyNumberFormat="1" applyFill="1" applyBorder="1" applyAlignment="1" applyProtection="1">
      <alignment horizontal="left" wrapText="1"/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/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49" fontId="0" fillId="0" borderId="7" xfId="0" applyNumberFormat="1" applyFill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>
      <alignment horizontal="left"/>
    </xf>
    <xf numFmtId="0" fontId="4" fillId="0" borderId="6" xfId="0" applyFont="1" applyBorder="1" applyAlignment="1"/>
    <xf numFmtId="0" fontId="4" fillId="0" borderId="31" xfId="0" applyFont="1" applyBorder="1" applyAlignment="1"/>
    <xf numFmtId="14" fontId="0" fillId="0" borderId="5" xfId="0" applyNumberFormat="1" applyFill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49" fontId="0" fillId="0" borderId="4" xfId="0" applyNumberForma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25" xfId="0" applyFont="1" applyFill="1" applyBorder="1" applyAlignment="1">
      <alignment horizontal="left" wrapText="1"/>
    </xf>
    <xf numFmtId="17" fontId="0" fillId="3" borderId="5" xfId="0" applyNumberFormat="1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>
      <alignment horizontal="center"/>
    </xf>
    <xf numFmtId="49" fontId="0" fillId="0" borderId="4" xfId="0" applyNumberFormat="1" applyFont="1" applyFill="1" applyBorder="1" applyAlignment="1" applyProtection="1">
      <alignment horizontal="center" wrapText="1"/>
      <protection locked="0"/>
    </xf>
    <xf numFmtId="0" fontId="19" fillId="2" borderId="3" xfId="0" applyFont="1" applyFill="1" applyBorder="1" applyAlignment="1">
      <alignment horizontal="left"/>
    </xf>
    <xf numFmtId="0" fontId="19" fillId="2" borderId="33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21" xfId="0" applyFill="1" applyBorder="1" applyAlignment="1"/>
    <xf numFmtId="0" fontId="0" fillId="0" borderId="22" xfId="0" applyBorder="1" applyAlignment="1"/>
    <xf numFmtId="0" fontId="0" fillId="0" borderId="23" xfId="0" applyBorder="1" applyAlignment="1"/>
    <xf numFmtId="49" fontId="0" fillId="0" borderId="4" xfId="0" applyNumberFormat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5F6C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29307</xdr:rowOff>
    </xdr:from>
    <xdr:to>
      <xdr:col>1</xdr:col>
      <xdr:colOff>333375</xdr:colOff>
      <xdr:row>7</xdr:row>
      <xdr:rowOff>105507</xdr:rowOff>
    </xdr:to>
    <xdr:pic>
      <xdr:nvPicPr>
        <xdr:cNvPr id="1027" name="Picture 3" descr="Duval County Public Schools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942"/>
          <a:ext cx="1051413" cy="559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10</xdr:col>
      <xdr:colOff>581026</xdr:colOff>
      <xdr:row>25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1" t="24427" r="24991" b="16003"/>
        <a:stretch/>
      </xdr:blipFill>
      <xdr:spPr>
        <a:xfrm>
          <a:off x="619126" y="0"/>
          <a:ext cx="6667500" cy="49244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25</xdr:row>
      <xdr:rowOff>142875</xdr:rowOff>
    </xdr:from>
    <xdr:to>
      <xdr:col>10</xdr:col>
      <xdr:colOff>438150</xdr:colOff>
      <xdr:row>41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1564" t="24888" r="22782" b="38126"/>
        <a:stretch/>
      </xdr:blipFill>
      <xdr:spPr>
        <a:xfrm>
          <a:off x="238125" y="4905375"/>
          <a:ext cx="6296025" cy="3057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47625</xdr:rowOff>
    </xdr:from>
    <xdr:to>
      <xdr:col>11</xdr:col>
      <xdr:colOff>76200</xdr:colOff>
      <xdr:row>72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694" t="24542" r="25129" b="6555"/>
        <a:stretch/>
      </xdr:blipFill>
      <xdr:spPr>
        <a:xfrm>
          <a:off x="504825" y="8048625"/>
          <a:ext cx="6781800" cy="5695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76200</xdr:rowOff>
    </xdr:from>
    <xdr:to>
      <xdr:col>11</xdr:col>
      <xdr:colOff>304800</xdr:colOff>
      <xdr:row>84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4312" t="23966" r="24852" b="47113"/>
        <a:stretch/>
      </xdr:blipFill>
      <xdr:spPr>
        <a:xfrm>
          <a:off x="314326" y="13792200"/>
          <a:ext cx="7010400" cy="2390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171450</xdr:rowOff>
    </xdr:from>
    <xdr:to>
      <xdr:col>11</xdr:col>
      <xdr:colOff>352425</xdr:colOff>
      <xdr:row>112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3207" t="27768" r="25613" b="8976"/>
        <a:stretch/>
      </xdr:blipFill>
      <xdr:spPr>
        <a:xfrm>
          <a:off x="152400" y="16173450"/>
          <a:ext cx="7058025" cy="5229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ding, Sherry A." id="{FC833454-C3C1-4021-A417-AA571939AA02}" userId="S::hardings@duvalschools.org::aa8d9e69-24fa-4153-8d7b-76ca88304a8c" providerId="AD"/>
  <person displayName="Pickett, Catrece L." id="{7647D3C1-3483-44AF-ADEC-A939D6326F5D}" userId="S::pickettl1@duvalschools.org::e654eace-51b8-4910-96b2-b2b5dd28f56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6" dT="2019-03-15T13:43:27.03" personId="{7647D3C1-3483-44AF-ADEC-A939D6326F5D}" id="{E23D3A71-AFF1-4099-9133-09B9EF1C89A2}">
    <text xml:space="preserve">Line 35- needs to also state the license term need to be stated on the quote or receipt.
</text>
  </threadedComment>
  <threadedComment ref="B36" dT="2019-03-15T14:00:56.69" personId="{7647D3C1-3483-44AF-ADEC-A939D6326F5D}" id="{232EE951-9884-4045-88B1-9465456DB6AA}" parentId="{E23D3A71-AFF1-4099-9133-09B9EF1C89A2}">
    <text xml:space="preserve">if the license is online the term should be stated on the quote and the receipt. 
</text>
  </threadedComment>
  <threadedComment ref="B36" dT="2019-03-15T15:03:13.36" personId="{7647D3C1-3483-44AF-ADEC-A939D6326F5D}" id="{F3DA1971-385D-44C3-A983-B2C36841AFF2}" parentId="{E23D3A71-AFF1-4099-9133-09B9EF1C89A2}">
    <text xml:space="preserve">6100/360 should be changed to 6100/369
</text>
  </threadedComment>
  <threadedComment ref="P72" dT="2019-03-15T13:25:30.13" personId="{7647D3C1-3483-44AF-ADEC-A939D6326F5D}" id="{BD847442-EC79-48BB-A627-1AEF1229F3B0}">
    <text xml:space="preserve">Line 97 -99 may need to included printer toner for the printer in the Parent resource area.  to many schools place this material in the equipment section. 
</text>
  </threadedComment>
  <threadedComment ref="A87" dT="2019-03-15T14:09:47.22" personId="{7647D3C1-3483-44AF-ADEC-A939D6326F5D}" id="{74B75798-B53B-4A35-9718-162C8E92F7D8}">
    <text xml:space="preserve">Line 88 please add that a purchase requistion must be entered. 
</text>
  </threadedComment>
  <threadedComment ref="A96" dT="2019-03-18T12:09:59.29" personId="{FC833454-C3C1-4021-A417-AA571939AA02}" id="{46CB5825-9DC5-48E5-A948-36E3F5A27D81}">
    <text xml:space="preserve">Is the first / necessary after workshops?
</text>
  </threadedComment>
  <threadedComment ref="E140" dT="2019-03-18T12:01:19.80" personId="{FC833454-C3C1-4021-A417-AA571939AA02}" id="{D0E4BF35-BDEA-47EB-AF9F-AD042BCECAF3}">
    <text xml:space="preserve">Change "Catering Services" to "an order is placed". This section is so misunderstood by the schools, they think it is for "catered" services only.
</text>
  </threadedComment>
  <threadedComment ref="E140" dT="2019-03-18T12:02:26.94" personId="{FC833454-C3C1-4021-A417-AA571939AA02}" id="{02CC5563-60EA-4A60-9DBD-DC7EB41AB111}" parentId="{D0E4BF35-BDEA-47EB-AF9F-AD042BCECAF3}">
    <text xml:space="preserve">Also in Red above we use "an order is placed", consistency in our message would help.
</text>
  </threadedComment>
  <threadedComment ref="E140" dT="2019-03-18T12:02:58.24" personId="{FC833454-C3C1-4021-A417-AA571939AA02}" id="{22D52A22-16C1-4242-BDB3-2E136322D290}" parentId="{D0E4BF35-BDEA-47EB-AF9F-AD042BCECAF3}">
    <text xml:space="preserve">We may want to insert an example, such as Donuts &amp; Muffins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showWhiteSpace="0" zoomScale="90" zoomScaleNormal="90" workbookViewId="0">
      <selection activeCell="B131" sqref="B131:F131"/>
    </sheetView>
  </sheetViews>
  <sheetFormatPr defaultColWidth="8.88671875" defaultRowHeight="14.4" x14ac:dyDescent="0.3"/>
  <cols>
    <col min="1" max="1" width="10.6640625" style="1" customWidth="1"/>
    <col min="2" max="3" width="8.88671875" style="1"/>
    <col min="4" max="4" width="10" style="1" customWidth="1"/>
    <col min="5" max="5" width="7.6640625" style="1" customWidth="1"/>
    <col min="6" max="6" width="15.6640625" style="1" customWidth="1"/>
    <col min="7" max="7" width="9.88671875" style="1" customWidth="1"/>
    <col min="8" max="8" width="13" style="1" customWidth="1"/>
    <col min="9" max="9" width="18.88671875" style="11" customWidth="1"/>
    <col min="10" max="10" width="9.88671875" style="1" bestFit="1" customWidth="1"/>
    <col min="11" max="16384" width="8.88671875" style="1"/>
  </cols>
  <sheetData>
    <row r="1" spans="1:13" s="20" customFormat="1" x14ac:dyDescent="0.3">
      <c r="A1" s="256"/>
      <c r="B1" s="257"/>
      <c r="C1" s="257"/>
      <c r="D1" s="257"/>
      <c r="E1" s="257"/>
      <c r="F1" s="257"/>
      <c r="G1" s="257"/>
      <c r="H1" s="257"/>
      <c r="I1" s="258"/>
    </row>
    <row r="2" spans="1:13" s="20" customFormat="1" ht="5.25" customHeight="1" x14ac:dyDescent="0.3">
      <c r="A2" s="51"/>
      <c r="B2" s="6"/>
      <c r="C2" s="6"/>
      <c r="D2" s="6"/>
      <c r="E2" s="6"/>
      <c r="F2" s="6"/>
      <c r="G2" s="6"/>
      <c r="H2" s="6"/>
      <c r="I2" s="52"/>
    </row>
    <row r="3" spans="1:13" s="20" customFormat="1" ht="4.5" customHeight="1" thickBot="1" x14ac:dyDescent="0.35">
      <c r="A3" s="51"/>
      <c r="B3" s="6"/>
      <c r="C3" s="6"/>
      <c r="D3" s="6"/>
      <c r="E3" s="6"/>
      <c r="F3" s="6"/>
      <c r="G3" s="6"/>
      <c r="H3" s="6"/>
      <c r="I3" s="52"/>
    </row>
    <row r="4" spans="1:13" ht="18.600000000000001" thickBot="1" x14ac:dyDescent="0.4">
      <c r="A4" s="51"/>
      <c r="B4" s="44" t="s">
        <v>0</v>
      </c>
      <c r="C4" s="6"/>
      <c r="D4" s="17"/>
      <c r="E4" s="24">
        <v>3070</v>
      </c>
      <c r="F4" s="44" t="s">
        <v>1</v>
      </c>
      <c r="G4" s="143" t="s">
        <v>83</v>
      </c>
      <c r="H4" s="144"/>
      <c r="I4" s="52"/>
      <c r="J4" s="20"/>
      <c r="K4" s="20"/>
      <c r="L4" s="20"/>
      <c r="M4" s="20"/>
    </row>
    <row r="5" spans="1:13" ht="18" x14ac:dyDescent="0.35">
      <c r="A5" s="150" t="s">
        <v>2</v>
      </c>
      <c r="B5" s="151"/>
      <c r="C5" s="151"/>
      <c r="D5" s="151"/>
      <c r="E5" s="151"/>
      <c r="F5" s="151"/>
      <c r="G5" s="151"/>
      <c r="H5" s="151"/>
      <c r="I5" s="152"/>
      <c r="J5" s="20"/>
      <c r="K5" s="20"/>
      <c r="L5" s="20"/>
      <c r="M5" s="20"/>
    </row>
    <row r="6" spans="1:13" s="2" customFormat="1" ht="18" x14ac:dyDescent="0.3">
      <c r="A6" s="53"/>
      <c r="B6" s="45"/>
      <c r="C6" s="45"/>
      <c r="D6" s="148" t="s">
        <v>3</v>
      </c>
      <c r="E6" s="149"/>
      <c r="F6" s="23">
        <v>3400</v>
      </c>
      <c r="G6" s="46"/>
      <c r="H6" s="45"/>
      <c r="I6" s="54"/>
    </row>
    <row r="7" spans="1:13" ht="18" x14ac:dyDescent="0.35">
      <c r="A7" s="51"/>
      <c r="B7" s="6"/>
      <c r="C7" s="156" t="s">
        <v>4</v>
      </c>
      <c r="D7" s="157"/>
      <c r="E7" s="158"/>
      <c r="F7" s="22"/>
      <c r="G7" s="16"/>
      <c r="H7" s="16"/>
      <c r="I7" s="55"/>
      <c r="J7" s="20"/>
      <c r="K7" s="20"/>
      <c r="L7" s="20"/>
      <c r="M7" s="20"/>
    </row>
    <row r="8" spans="1:13" s="20" customFormat="1" ht="18.75" customHeight="1" x14ac:dyDescent="0.35">
      <c r="A8" s="51"/>
      <c r="B8" s="6"/>
      <c r="C8" s="159" t="s">
        <v>5</v>
      </c>
      <c r="D8" s="160" t="s">
        <v>5</v>
      </c>
      <c r="E8" s="161"/>
      <c r="F8" s="30"/>
      <c r="G8" s="16"/>
      <c r="H8" s="16"/>
      <c r="I8" s="55"/>
    </row>
    <row r="9" spans="1:13" s="20" customFormat="1" ht="6.75" customHeight="1" x14ac:dyDescent="0.35">
      <c r="A9" s="51"/>
      <c r="B9" s="6"/>
      <c r="C9" s="6"/>
      <c r="D9" s="47"/>
      <c r="E9" s="16"/>
      <c r="F9" s="16"/>
      <c r="G9" s="16"/>
      <c r="H9" s="16"/>
      <c r="I9" s="55"/>
    </row>
    <row r="10" spans="1:13" s="20" customFormat="1" ht="12.75" customHeight="1" x14ac:dyDescent="0.3">
      <c r="A10" s="153" t="s">
        <v>6</v>
      </c>
      <c r="B10" s="154"/>
      <c r="C10" s="154"/>
      <c r="D10" s="154"/>
      <c r="E10" s="154"/>
      <c r="F10" s="154"/>
      <c r="G10" s="154"/>
      <c r="H10" s="154"/>
      <c r="I10" s="155"/>
      <c r="J10" s="36"/>
    </row>
    <row r="11" spans="1:13" s="20" customFormat="1" ht="12.75" customHeight="1" x14ac:dyDescent="0.3">
      <c r="A11" s="153" t="s">
        <v>76</v>
      </c>
      <c r="B11" s="154"/>
      <c r="C11" s="154"/>
      <c r="D11" s="154"/>
      <c r="E11" s="154"/>
      <c r="F11" s="154"/>
      <c r="G11" s="154"/>
      <c r="H11" s="154"/>
      <c r="I11" s="155"/>
      <c r="J11" s="36"/>
    </row>
    <row r="12" spans="1:13" ht="12.75" customHeight="1" x14ac:dyDescent="0.3">
      <c r="A12" s="145" t="s">
        <v>7</v>
      </c>
      <c r="B12" s="146"/>
      <c r="C12" s="146"/>
      <c r="D12" s="146"/>
      <c r="E12" s="146"/>
      <c r="F12" s="146"/>
      <c r="G12" s="146"/>
      <c r="H12" s="146"/>
      <c r="I12" s="147"/>
      <c r="J12" s="36"/>
      <c r="K12" s="20"/>
      <c r="L12" s="20"/>
      <c r="M12" s="20"/>
    </row>
    <row r="13" spans="1:13" s="20" customFormat="1" ht="14.25" customHeight="1" x14ac:dyDescent="0.3">
      <c r="A13" s="145" t="s">
        <v>8</v>
      </c>
      <c r="B13" s="146"/>
      <c r="C13" s="146"/>
      <c r="D13" s="146"/>
      <c r="E13" s="146"/>
      <c r="F13" s="146"/>
      <c r="G13" s="146"/>
      <c r="H13" s="146"/>
      <c r="I13" s="147"/>
      <c r="J13" s="36"/>
    </row>
    <row r="14" spans="1:13" ht="3.75" customHeight="1" x14ac:dyDescent="0.3">
      <c r="A14" s="56"/>
      <c r="B14" s="21"/>
      <c r="C14" s="21"/>
      <c r="D14" s="21"/>
      <c r="E14" s="21"/>
      <c r="F14" s="21"/>
      <c r="G14" s="21"/>
      <c r="H14" s="21"/>
      <c r="I14" s="57"/>
      <c r="J14" s="20"/>
      <c r="K14" s="20"/>
      <c r="L14" s="20"/>
      <c r="M14" s="20"/>
    </row>
    <row r="15" spans="1:13" x14ac:dyDescent="0.3">
      <c r="A15" s="58" t="s">
        <v>9</v>
      </c>
      <c r="B15" s="10" t="s">
        <v>10</v>
      </c>
      <c r="C15" s="35"/>
      <c r="D15" s="35"/>
      <c r="E15" s="35"/>
      <c r="F15" s="35"/>
      <c r="G15" s="35"/>
      <c r="H15" s="35"/>
      <c r="I15" s="59"/>
      <c r="J15" s="20"/>
      <c r="K15" s="20"/>
      <c r="L15" s="20"/>
      <c r="M15" s="20"/>
    </row>
    <row r="16" spans="1:13" s="20" customFormat="1" x14ac:dyDescent="0.3">
      <c r="A16" s="58" t="s">
        <v>11</v>
      </c>
      <c r="B16" s="167" t="s">
        <v>12</v>
      </c>
      <c r="C16" s="168"/>
      <c r="D16" s="168"/>
      <c r="E16" s="168"/>
      <c r="F16" s="168"/>
      <c r="G16" s="168"/>
      <c r="H16" s="168"/>
      <c r="I16" s="169"/>
    </row>
    <row r="17" spans="1:10" s="20" customFormat="1" ht="15" customHeight="1" x14ac:dyDescent="0.3">
      <c r="A17" s="58"/>
      <c r="B17" s="162" t="s">
        <v>13</v>
      </c>
      <c r="C17" s="162"/>
      <c r="D17" s="162"/>
      <c r="E17" s="162"/>
      <c r="F17" s="162"/>
      <c r="G17" s="162"/>
      <c r="H17" s="162"/>
      <c r="I17" s="163"/>
    </row>
    <row r="18" spans="1:10" s="20" customFormat="1" x14ac:dyDescent="0.3">
      <c r="A18" s="58"/>
      <c r="B18" s="164" t="s">
        <v>14</v>
      </c>
      <c r="C18" s="165"/>
      <c r="D18" s="164" t="s">
        <v>15</v>
      </c>
      <c r="E18" s="166"/>
      <c r="F18" s="117" t="s">
        <v>16</v>
      </c>
      <c r="G18" s="117" t="s">
        <v>17</v>
      </c>
      <c r="H18" s="117" t="s">
        <v>18</v>
      </c>
      <c r="I18" s="60" t="s">
        <v>19</v>
      </c>
    </row>
    <row r="19" spans="1:10" s="20" customFormat="1" x14ac:dyDescent="0.3">
      <c r="A19" s="61">
        <v>1</v>
      </c>
      <c r="B19" s="121" t="s">
        <v>84</v>
      </c>
      <c r="C19" s="122"/>
      <c r="D19" s="136">
        <v>43727</v>
      </c>
      <c r="E19" s="122"/>
      <c r="F19" s="31">
        <v>8.4600000000000009</v>
      </c>
      <c r="G19" s="31">
        <v>3</v>
      </c>
      <c r="H19" s="31">
        <v>3</v>
      </c>
      <c r="I19" s="62">
        <f>F19*G19*H19</f>
        <v>76.140000000000015</v>
      </c>
    </row>
    <row r="20" spans="1:10" s="20" customFormat="1" x14ac:dyDescent="0.3">
      <c r="A20" s="61">
        <v>2</v>
      </c>
      <c r="B20" s="121" t="s">
        <v>85</v>
      </c>
      <c r="C20" s="122"/>
      <c r="D20" s="136">
        <v>43846</v>
      </c>
      <c r="E20" s="122"/>
      <c r="F20" s="31">
        <v>8.4600000000000009</v>
      </c>
      <c r="G20" s="31">
        <v>3</v>
      </c>
      <c r="H20" s="31">
        <v>3</v>
      </c>
      <c r="I20" s="62">
        <f>F20*G20*H20</f>
        <v>76.140000000000015</v>
      </c>
    </row>
    <row r="21" spans="1:10" s="20" customFormat="1" x14ac:dyDescent="0.3">
      <c r="A21" s="61">
        <v>3</v>
      </c>
      <c r="B21" s="121" t="s">
        <v>86</v>
      </c>
      <c r="C21" s="122"/>
      <c r="D21" s="136">
        <v>43916</v>
      </c>
      <c r="E21" s="122"/>
      <c r="F21" s="31">
        <v>8.4600000000000009</v>
      </c>
      <c r="G21" s="31">
        <v>3</v>
      </c>
      <c r="H21" s="31">
        <v>3</v>
      </c>
      <c r="I21" s="62">
        <f>F21*G21*H21</f>
        <v>76.140000000000015</v>
      </c>
    </row>
    <row r="22" spans="1:10" s="20" customFormat="1" x14ac:dyDescent="0.3">
      <c r="A22" s="61"/>
      <c r="B22" s="137" t="s">
        <v>20</v>
      </c>
      <c r="C22" s="138"/>
      <c r="D22" s="138"/>
      <c r="E22" s="138"/>
      <c r="F22" s="138"/>
      <c r="G22" s="138"/>
      <c r="H22" s="139"/>
      <c r="I22" s="63">
        <f>SUM(I19:I21)</f>
        <v>228.42000000000004</v>
      </c>
    </row>
    <row r="23" spans="1:10" s="20" customFormat="1" x14ac:dyDescent="0.3">
      <c r="A23" s="61"/>
      <c r="B23" s="140" t="s">
        <v>80</v>
      </c>
      <c r="C23" s="141"/>
      <c r="D23" s="141"/>
      <c r="E23" s="141"/>
      <c r="F23" s="141"/>
      <c r="G23" s="141"/>
      <c r="H23" s="141"/>
      <c r="I23" s="63">
        <f>I22*0.1706</f>
        <v>38.968452000000006</v>
      </c>
    </row>
    <row r="24" spans="1:10" s="20" customFormat="1" x14ac:dyDescent="0.3">
      <c r="A24" s="61"/>
      <c r="B24" s="119"/>
      <c r="C24" s="118"/>
      <c r="D24" s="118"/>
      <c r="E24" s="118"/>
      <c r="F24" s="118"/>
      <c r="G24" s="118"/>
      <c r="H24" s="118"/>
      <c r="I24" s="64"/>
      <c r="J24" s="6"/>
    </row>
    <row r="25" spans="1:10" s="20" customFormat="1" x14ac:dyDescent="0.3">
      <c r="A25" s="61"/>
      <c r="B25" s="170" t="s">
        <v>21</v>
      </c>
      <c r="C25" s="171"/>
      <c r="D25" s="171"/>
      <c r="E25" s="171"/>
      <c r="F25" s="171"/>
      <c r="G25" s="171"/>
      <c r="H25" s="171"/>
      <c r="I25" s="172"/>
      <c r="J25" s="6"/>
    </row>
    <row r="26" spans="1:10" s="20" customFormat="1" x14ac:dyDescent="0.3">
      <c r="A26" s="58" t="s">
        <v>9</v>
      </c>
      <c r="B26" s="140" t="s">
        <v>22</v>
      </c>
      <c r="C26" s="140"/>
      <c r="D26" s="140"/>
      <c r="E26" s="140"/>
      <c r="F26" s="140"/>
      <c r="G26" s="140"/>
      <c r="H26" s="140"/>
      <c r="I26" s="142"/>
    </row>
    <row r="27" spans="1:10" s="20" customFormat="1" x14ac:dyDescent="0.3">
      <c r="A27" s="58" t="s">
        <v>11</v>
      </c>
      <c r="B27" s="123" t="s">
        <v>14</v>
      </c>
      <c r="C27" s="124"/>
      <c r="D27" s="123" t="s">
        <v>15</v>
      </c>
      <c r="E27" s="123"/>
      <c r="F27" s="117" t="s">
        <v>16</v>
      </c>
      <c r="G27" s="117" t="s">
        <v>17</v>
      </c>
      <c r="H27" s="117" t="s">
        <v>18</v>
      </c>
      <c r="I27" s="60" t="s">
        <v>19</v>
      </c>
    </row>
    <row r="28" spans="1:10" s="20" customFormat="1" x14ac:dyDescent="0.3">
      <c r="A28" s="61">
        <v>1</v>
      </c>
      <c r="B28" s="121" t="s">
        <v>84</v>
      </c>
      <c r="C28" s="122"/>
      <c r="D28" s="136">
        <v>43727</v>
      </c>
      <c r="E28" s="122"/>
      <c r="F28" s="31">
        <v>10</v>
      </c>
      <c r="G28" s="31">
        <v>3</v>
      </c>
      <c r="H28" s="31">
        <v>1</v>
      </c>
      <c r="I28" s="62">
        <f>F28*G28*H27:H28</f>
        <v>30</v>
      </c>
    </row>
    <row r="29" spans="1:10" s="20" customFormat="1" x14ac:dyDescent="0.3">
      <c r="A29" s="61">
        <v>2</v>
      </c>
      <c r="B29" s="121" t="s">
        <v>85</v>
      </c>
      <c r="C29" s="122"/>
      <c r="D29" s="136">
        <v>43846</v>
      </c>
      <c r="E29" s="122"/>
      <c r="F29" s="31">
        <v>10</v>
      </c>
      <c r="G29" s="31">
        <v>3</v>
      </c>
      <c r="H29" s="31">
        <v>1</v>
      </c>
      <c r="I29" s="62">
        <f>F29*G29*H28:H29</f>
        <v>30</v>
      </c>
    </row>
    <row r="30" spans="1:10" s="20" customFormat="1" x14ac:dyDescent="0.3">
      <c r="A30" s="61">
        <v>3</v>
      </c>
      <c r="B30" s="121" t="s">
        <v>86</v>
      </c>
      <c r="C30" s="122"/>
      <c r="D30" s="136">
        <v>43916</v>
      </c>
      <c r="E30" s="122"/>
      <c r="F30" s="31">
        <v>10</v>
      </c>
      <c r="G30" s="31">
        <v>3</v>
      </c>
      <c r="H30" s="31">
        <v>1</v>
      </c>
      <c r="I30" s="62">
        <f>F30*G30*H29:H30</f>
        <v>30</v>
      </c>
    </row>
    <row r="31" spans="1:10" s="20" customFormat="1" x14ac:dyDescent="0.3">
      <c r="A31" s="61"/>
      <c r="B31" s="137" t="s">
        <v>20</v>
      </c>
      <c r="C31" s="138"/>
      <c r="D31" s="138"/>
      <c r="E31" s="138"/>
      <c r="F31" s="138"/>
      <c r="G31" s="138"/>
      <c r="H31" s="139"/>
      <c r="I31" s="63">
        <f>SUM(I28:I30)</f>
        <v>90</v>
      </c>
    </row>
    <row r="32" spans="1:10" s="20" customFormat="1" x14ac:dyDescent="0.3">
      <c r="A32" s="61"/>
      <c r="B32" s="137" t="s">
        <v>80</v>
      </c>
      <c r="C32" s="138"/>
      <c r="D32" s="138"/>
      <c r="E32" s="138"/>
      <c r="F32" s="138"/>
      <c r="G32" s="138"/>
      <c r="H32" s="139"/>
      <c r="I32" s="63">
        <f>I31*0.1706</f>
        <v>15.354000000000001</v>
      </c>
    </row>
    <row r="33" spans="1:16" ht="15" customHeight="1" x14ac:dyDescent="0.3">
      <c r="A33" s="65" t="s">
        <v>23</v>
      </c>
      <c r="B33" s="18"/>
      <c r="C33" s="19"/>
      <c r="D33" s="18"/>
      <c r="E33" s="19"/>
      <c r="F33" s="18"/>
      <c r="G33" s="19"/>
      <c r="H33" s="18"/>
      <c r="I33" s="66">
        <f>SUM(I22:I23)+SUM(I31:I32)</f>
        <v>372.74245200000001</v>
      </c>
      <c r="J33" s="32"/>
      <c r="K33" s="20"/>
      <c r="L33" s="20"/>
      <c r="M33" s="20"/>
      <c r="N33" s="20"/>
      <c r="O33" s="20"/>
      <c r="P33" s="20"/>
    </row>
    <row r="34" spans="1:16" ht="6" customHeight="1" x14ac:dyDescent="0.3">
      <c r="A34" s="65"/>
      <c r="B34" s="18"/>
      <c r="C34" s="19"/>
      <c r="D34" s="18"/>
      <c r="E34" s="19"/>
      <c r="F34" s="18"/>
      <c r="G34" s="19"/>
      <c r="H34" s="18"/>
      <c r="I34" s="67"/>
      <c r="J34" s="20"/>
      <c r="K34" s="20"/>
      <c r="L34" s="20"/>
      <c r="M34" s="20"/>
      <c r="N34" s="20"/>
      <c r="O34" s="20"/>
      <c r="P34" s="20"/>
    </row>
    <row r="35" spans="1:16" ht="6" customHeight="1" x14ac:dyDescent="0.3">
      <c r="A35" s="68"/>
      <c r="B35" s="16"/>
      <c r="C35" s="5"/>
      <c r="D35" s="16"/>
      <c r="E35" s="5"/>
      <c r="F35" s="16"/>
      <c r="G35" s="5"/>
      <c r="H35" s="16"/>
      <c r="I35" s="69"/>
      <c r="J35" s="20"/>
      <c r="K35" s="20"/>
      <c r="L35" s="20"/>
      <c r="M35" s="20"/>
      <c r="N35" s="20"/>
      <c r="O35" s="20"/>
      <c r="P35" s="20"/>
    </row>
    <row r="36" spans="1:16" x14ac:dyDescent="0.3">
      <c r="A36" s="58" t="s">
        <v>24</v>
      </c>
      <c r="B36" s="39" t="s">
        <v>25</v>
      </c>
      <c r="C36" s="38"/>
      <c r="D36" s="38"/>
      <c r="E36" s="38"/>
      <c r="F36" s="38"/>
      <c r="G36" s="38"/>
      <c r="H36" s="38"/>
      <c r="I36" s="70"/>
      <c r="J36" s="20"/>
      <c r="K36" s="20"/>
      <c r="L36" s="20"/>
      <c r="M36" s="20"/>
      <c r="N36" s="20"/>
      <c r="O36" s="20"/>
      <c r="P36" s="20"/>
    </row>
    <row r="37" spans="1:16" s="20" customFormat="1" x14ac:dyDescent="0.3">
      <c r="A37" s="58"/>
      <c r="B37" s="37" t="s">
        <v>26</v>
      </c>
      <c r="C37" s="6"/>
      <c r="D37" s="6"/>
      <c r="E37" s="6"/>
      <c r="F37" s="6"/>
      <c r="G37" s="6"/>
      <c r="H37" s="6"/>
      <c r="I37" s="64"/>
    </row>
    <row r="38" spans="1:16" x14ac:dyDescent="0.3">
      <c r="A38" s="68"/>
      <c r="B38" s="132" t="s">
        <v>14</v>
      </c>
      <c r="C38" s="133"/>
      <c r="D38" s="133"/>
      <c r="E38" s="133"/>
      <c r="F38" s="134"/>
      <c r="G38" s="132" t="s">
        <v>15</v>
      </c>
      <c r="H38" s="135"/>
      <c r="I38" s="60" t="s">
        <v>19</v>
      </c>
      <c r="J38" s="20"/>
      <c r="K38" s="20"/>
      <c r="L38" s="20"/>
      <c r="M38" s="20"/>
      <c r="N38" s="20"/>
      <c r="O38" s="20"/>
      <c r="P38" s="20"/>
    </row>
    <row r="39" spans="1:16" x14ac:dyDescent="0.3">
      <c r="A39" s="61">
        <v>1</v>
      </c>
      <c r="B39" s="129"/>
      <c r="C39" s="130"/>
      <c r="D39" s="130"/>
      <c r="E39" s="130"/>
      <c r="F39" s="131"/>
      <c r="G39" s="125"/>
      <c r="H39" s="126"/>
      <c r="I39" s="71">
        <v>0</v>
      </c>
      <c r="J39" s="20"/>
      <c r="K39" s="20"/>
      <c r="L39" s="20"/>
      <c r="M39" s="20"/>
      <c r="N39" s="20"/>
      <c r="O39" s="20"/>
      <c r="P39" s="20"/>
    </row>
    <row r="40" spans="1:16" x14ac:dyDescent="0.3">
      <c r="A40" s="61">
        <v>2</v>
      </c>
      <c r="B40" s="129"/>
      <c r="C40" s="130"/>
      <c r="D40" s="130"/>
      <c r="E40" s="130"/>
      <c r="F40" s="131"/>
      <c r="G40" s="125"/>
      <c r="H40" s="126"/>
      <c r="I40" s="71">
        <v>0</v>
      </c>
      <c r="J40" s="20"/>
      <c r="K40" s="20"/>
      <c r="L40" s="20"/>
      <c r="M40" s="20"/>
      <c r="N40" s="20"/>
      <c r="O40" s="20"/>
      <c r="P40" s="20"/>
    </row>
    <row r="41" spans="1:16" x14ac:dyDescent="0.3">
      <c r="A41" s="61">
        <v>3</v>
      </c>
      <c r="B41" s="129"/>
      <c r="C41" s="130"/>
      <c r="D41" s="130"/>
      <c r="E41" s="130"/>
      <c r="F41" s="131"/>
      <c r="G41" s="125"/>
      <c r="H41" s="126"/>
      <c r="I41" s="71">
        <v>0</v>
      </c>
      <c r="J41" s="20"/>
      <c r="K41" s="20"/>
      <c r="L41" s="20"/>
      <c r="M41" s="20"/>
      <c r="N41" s="20"/>
      <c r="O41" s="20"/>
      <c r="P41" s="20"/>
    </row>
    <row r="42" spans="1:16" x14ac:dyDescent="0.3">
      <c r="A42" s="65" t="s">
        <v>27</v>
      </c>
      <c r="B42" s="18"/>
      <c r="C42" s="19"/>
      <c r="D42" s="18"/>
      <c r="E42" s="19"/>
      <c r="F42" s="18"/>
      <c r="G42" s="19"/>
      <c r="H42" s="18"/>
      <c r="I42" s="72">
        <f>SUM(I39:I41)</f>
        <v>0</v>
      </c>
      <c r="J42" s="20"/>
      <c r="K42" s="20"/>
      <c r="L42" s="20"/>
      <c r="M42" s="20"/>
      <c r="N42" s="20"/>
      <c r="O42" s="20"/>
      <c r="P42" s="20"/>
    </row>
    <row r="43" spans="1:16" ht="6" customHeight="1" x14ac:dyDescent="0.3">
      <c r="A43" s="68"/>
      <c r="B43" s="8"/>
      <c r="C43" s="8"/>
      <c r="D43" s="8"/>
      <c r="E43" s="8"/>
      <c r="F43" s="8"/>
      <c r="G43" s="8"/>
      <c r="H43" s="8"/>
      <c r="I43" s="73"/>
      <c r="J43" s="20"/>
      <c r="K43" s="20"/>
      <c r="L43" s="20"/>
      <c r="M43" s="20"/>
      <c r="N43" s="20"/>
      <c r="O43" s="20"/>
      <c r="P43" s="20"/>
    </row>
    <row r="44" spans="1:16" ht="26.25" customHeight="1" x14ac:dyDescent="0.3">
      <c r="A44" s="74" t="s">
        <v>28</v>
      </c>
      <c r="B44" s="127" t="s">
        <v>29</v>
      </c>
      <c r="C44" s="127"/>
      <c r="D44" s="127"/>
      <c r="E44" s="127"/>
      <c r="F44" s="127"/>
      <c r="G44" s="127"/>
      <c r="H44" s="127"/>
      <c r="I44" s="128"/>
      <c r="J44" s="20"/>
      <c r="K44" s="20"/>
      <c r="L44" s="20"/>
      <c r="M44" s="20"/>
      <c r="N44" s="20"/>
      <c r="O44" s="20"/>
      <c r="P44" s="20"/>
    </row>
    <row r="45" spans="1:16" x14ac:dyDescent="0.3">
      <c r="A45" s="74"/>
      <c r="B45" s="132" t="s">
        <v>14</v>
      </c>
      <c r="C45" s="133"/>
      <c r="D45" s="133"/>
      <c r="E45" s="133"/>
      <c r="F45" s="134"/>
      <c r="G45" s="132" t="s">
        <v>15</v>
      </c>
      <c r="H45" s="134"/>
      <c r="I45" s="75" t="s">
        <v>19</v>
      </c>
      <c r="J45" s="20"/>
      <c r="K45" s="20"/>
      <c r="L45" s="20"/>
      <c r="M45" s="20"/>
      <c r="N45" s="20"/>
      <c r="O45" s="20"/>
      <c r="P45" s="20"/>
    </row>
    <row r="46" spans="1:16" x14ac:dyDescent="0.3">
      <c r="A46" s="76">
        <v>1</v>
      </c>
      <c r="B46" s="129"/>
      <c r="C46" s="130"/>
      <c r="D46" s="130"/>
      <c r="E46" s="130"/>
      <c r="F46" s="131"/>
      <c r="G46" s="125"/>
      <c r="H46" s="126"/>
      <c r="I46" s="77">
        <v>0</v>
      </c>
      <c r="J46" s="20"/>
      <c r="K46" s="20"/>
      <c r="L46" s="20"/>
      <c r="M46" s="20"/>
      <c r="N46" s="20"/>
      <c r="O46" s="20"/>
      <c r="P46" s="20"/>
    </row>
    <row r="47" spans="1:16" x14ac:dyDescent="0.3">
      <c r="A47" s="76">
        <v>2</v>
      </c>
      <c r="B47" s="129"/>
      <c r="C47" s="130"/>
      <c r="D47" s="130"/>
      <c r="E47" s="130"/>
      <c r="F47" s="131"/>
      <c r="G47" s="125"/>
      <c r="H47" s="126"/>
      <c r="I47" s="77">
        <v>0</v>
      </c>
      <c r="J47" s="20"/>
      <c r="K47" s="20"/>
      <c r="L47" s="20"/>
      <c r="M47" s="20"/>
      <c r="N47" s="20"/>
      <c r="O47" s="20"/>
      <c r="P47" s="20"/>
    </row>
    <row r="48" spans="1:16" x14ac:dyDescent="0.3">
      <c r="A48" s="76">
        <v>3</v>
      </c>
      <c r="B48" s="129"/>
      <c r="C48" s="130"/>
      <c r="D48" s="130"/>
      <c r="E48" s="130"/>
      <c r="F48" s="131"/>
      <c r="G48" s="125"/>
      <c r="H48" s="126"/>
      <c r="I48" s="77">
        <v>0</v>
      </c>
      <c r="J48" s="20"/>
      <c r="K48" s="20"/>
      <c r="L48" s="20"/>
      <c r="M48" s="20"/>
      <c r="N48" s="20"/>
      <c r="O48" s="20"/>
      <c r="P48" s="20"/>
    </row>
    <row r="49" spans="1:16" x14ac:dyDescent="0.3">
      <c r="A49" s="65" t="s">
        <v>30</v>
      </c>
      <c r="B49" s="18"/>
      <c r="C49" s="19"/>
      <c r="D49" s="18"/>
      <c r="E49" s="19"/>
      <c r="F49" s="18"/>
      <c r="G49" s="19"/>
      <c r="H49" s="18"/>
      <c r="I49" s="66">
        <f>SUM(I46:I48)</f>
        <v>0</v>
      </c>
      <c r="J49" s="20"/>
      <c r="K49" s="20"/>
      <c r="L49" s="20"/>
      <c r="M49" s="20"/>
      <c r="N49" s="20"/>
      <c r="O49" s="20"/>
      <c r="P49" s="20"/>
    </row>
    <row r="50" spans="1:16" ht="9" customHeight="1" x14ac:dyDescent="0.3">
      <c r="A50" s="58"/>
      <c r="B50" s="16"/>
      <c r="C50" s="16"/>
      <c r="D50" s="16"/>
      <c r="E50" s="16"/>
      <c r="F50" s="16"/>
      <c r="G50" s="16"/>
      <c r="H50" s="16"/>
      <c r="I50" s="69"/>
      <c r="J50" s="20"/>
      <c r="K50" s="20"/>
      <c r="L50" s="20"/>
      <c r="M50" s="20"/>
      <c r="N50" s="20"/>
      <c r="O50" s="20"/>
      <c r="P50" s="20"/>
    </row>
    <row r="51" spans="1:16" s="20" customFormat="1" x14ac:dyDescent="0.3">
      <c r="A51" s="58" t="s">
        <v>31</v>
      </c>
      <c r="B51" s="49" t="s">
        <v>32</v>
      </c>
      <c r="C51" s="9"/>
      <c r="D51" s="9"/>
      <c r="E51" s="9"/>
      <c r="F51" s="41"/>
      <c r="G51" s="9"/>
      <c r="H51" s="9"/>
      <c r="I51" s="78"/>
    </row>
    <row r="52" spans="1:16" s="20" customFormat="1" x14ac:dyDescent="0.3">
      <c r="A52" s="58"/>
      <c r="B52" s="50" t="s">
        <v>77</v>
      </c>
      <c r="C52" s="6"/>
      <c r="D52" s="6"/>
      <c r="E52" s="6"/>
      <c r="F52" s="42"/>
      <c r="G52" s="6"/>
      <c r="H52" s="6"/>
      <c r="I52" s="64"/>
    </row>
    <row r="53" spans="1:16" s="20" customFormat="1" x14ac:dyDescent="0.3">
      <c r="A53" s="58"/>
      <c r="B53" s="50" t="s">
        <v>82</v>
      </c>
      <c r="C53" s="6"/>
      <c r="D53" s="6"/>
      <c r="E53" s="6"/>
      <c r="F53" s="42"/>
      <c r="G53" s="6"/>
      <c r="H53" s="6"/>
      <c r="I53" s="64"/>
    </row>
    <row r="54" spans="1:16" s="20" customFormat="1" ht="15" customHeight="1" x14ac:dyDescent="0.3">
      <c r="A54" s="58"/>
      <c r="B54" s="40" t="s">
        <v>81</v>
      </c>
      <c r="C54" s="3"/>
      <c r="D54" s="3"/>
      <c r="E54" s="3"/>
      <c r="F54" s="3"/>
      <c r="G54" s="3"/>
      <c r="H54" s="3"/>
      <c r="I54" s="79"/>
    </row>
    <row r="55" spans="1:16" s="20" customFormat="1" x14ac:dyDescent="0.3">
      <c r="A55" s="58"/>
      <c r="B55" s="132" t="s">
        <v>14</v>
      </c>
      <c r="C55" s="133"/>
      <c r="D55" s="133"/>
      <c r="E55" s="133"/>
      <c r="F55" s="134"/>
      <c r="G55" s="132" t="s">
        <v>15</v>
      </c>
      <c r="H55" s="135"/>
      <c r="I55" s="60" t="s">
        <v>19</v>
      </c>
    </row>
    <row r="56" spans="1:16" s="20" customFormat="1" x14ac:dyDescent="0.3">
      <c r="A56" s="51">
        <v>1</v>
      </c>
      <c r="B56" s="129"/>
      <c r="C56" s="130"/>
      <c r="D56" s="130"/>
      <c r="E56" s="130"/>
      <c r="F56" s="131"/>
      <c r="G56" s="125"/>
      <c r="H56" s="126"/>
      <c r="I56" s="71">
        <v>0</v>
      </c>
    </row>
    <row r="57" spans="1:16" s="20" customFormat="1" x14ac:dyDescent="0.3">
      <c r="A57" s="51">
        <v>2</v>
      </c>
      <c r="B57" s="129"/>
      <c r="C57" s="130"/>
      <c r="D57" s="130"/>
      <c r="E57" s="130"/>
      <c r="F57" s="131"/>
      <c r="G57" s="125"/>
      <c r="H57" s="126"/>
      <c r="I57" s="71">
        <v>0</v>
      </c>
    </row>
    <row r="58" spans="1:16" s="20" customFormat="1" x14ac:dyDescent="0.3">
      <c r="A58" s="51">
        <v>3</v>
      </c>
      <c r="B58" s="129"/>
      <c r="C58" s="130"/>
      <c r="D58" s="130"/>
      <c r="E58" s="130"/>
      <c r="F58" s="131"/>
      <c r="G58" s="125"/>
      <c r="H58" s="126"/>
      <c r="I58" s="71">
        <v>0</v>
      </c>
    </row>
    <row r="59" spans="1:16" s="20" customFormat="1" x14ac:dyDescent="0.3">
      <c r="A59" s="51">
        <v>4</v>
      </c>
      <c r="B59" s="129"/>
      <c r="C59" s="130"/>
      <c r="D59" s="130"/>
      <c r="E59" s="130"/>
      <c r="F59" s="131"/>
      <c r="G59" s="125"/>
      <c r="H59" s="126"/>
      <c r="I59" s="71">
        <v>0</v>
      </c>
    </row>
    <row r="60" spans="1:16" s="20" customFormat="1" x14ac:dyDescent="0.3">
      <c r="A60" s="80" t="s">
        <v>33</v>
      </c>
      <c r="B60" s="18"/>
      <c r="C60" s="19"/>
      <c r="D60" s="18"/>
      <c r="E60" s="19"/>
      <c r="F60" s="18"/>
      <c r="G60" s="19"/>
      <c r="H60" s="18"/>
      <c r="I60" s="66">
        <f>SUM(I56:I59)</f>
        <v>0</v>
      </c>
    </row>
    <row r="61" spans="1:16" s="20" customFormat="1" x14ac:dyDescent="0.3">
      <c r="A61" s="58" t="s">
        <v>34</v>
      </c>
      <c r="B61" s="18"/>
      <c r="C61" s="19"/>
      <c r="D61" s="18"/>
      <c r="E61" s="19"/>
      <c r="F61" s="18"/>
      <c r="G61" s="19"/>
      <c r="H61" s="18"/>
      <c r="I61" s="67"/>
    </row>
    <row r="62" spans="1:16" x14ac:dyDescent="0.3">
      <c r="A62" s="58" t="s">
        <v>31</v>
      </c>
      <c r="B62" s="13" t="s">
        <v>35</v>
      </c>
      <c r="C62" s="14"/>
      <c r="D62" s="15"/>
      <c r="E62" s="15"/>
      <c r="F62" s="14"/>
      <c r="G62" s="14"/>
      <c r="H62" s="14"/>
      <c r="I62" s="81"/>
      <c r="J62" s="20"/>
      <c r="K62" s="20"/>
      <c r="L62" s="20"/>
      <c r="M62" s="20"/>
      <c r="N62" s="20"/>
      <c r="O62" s="20"/>
      <c r="P62" s="20"/>
    </row>
    <row r="63" spans="1:16" x14ac:dyDescent="0.3">
      <c r="A63" s="58"/>
      <c r="B63" s="246" t="s">
        <v>14</v>
      </c>
      <c r="C63" s="246"/>
      <c r="D63" s="246"/>
      <c r="E63" s="246" t="s">
        <v>15</v>
      </c>
      <c r="F63" s="246"/>
      <c r="G63" s="132" t="s">
        <v>36</v>
      </c>
      <c r="H63" s="135"/>
      <c r="I63" s="82" t="s">
        <v>19</v>
      </c>
      <c r="J63" s="20"/>
      <c r="K63" s="20"/>
      <c r="L63" s="20"/>
      <c r="M63" s="20"/>
      <c r="N63" s="20"/>
      <c r="O63" s="20"/>
      <c r="P63" s="20"/>
    </row>
    <row r="64" spans="1:16" x14ac:dyDescent="0.3">
      <c r="A64" s="51">
        <v>1</v>
      </c>
      <c r="B64" s="247"/>
      <c r="C64" s="247"/>
      <c r="D64" s="247"/>
      <c r="E64" s="259"/>
      <c r="F64" s="259"/>
      <c r="G64" s="228"/>
      <c r="H64" s="229"/>
      <c r="I64" s="71">
        <v>0</v>
      </c>
      <c r="J64" s="20"/>
      <c r="K64" s="20"/>
      <c r="L64" s="20"/>
      <c r="M64" s="20"/>
      <c r="N64" s="20"/>
      <c r="O64" s="20"/>
      <c r="P64" s="20"/>
    </row>
    <row r="65" spans="1:16" x14ac:dyDescent="0.3">
      <c r="A65" s="51">
        <v>2</v>
      </c>
      <c r="B65" s="247"/>
      <c r="C65" s="247"/>
      <c r="D65" s="247"/>
      <c r="E65" s="259"/>
      <c r="F65" s="259"/>
      <c r="G65" s="228"/>
      <c r="H65" s="229"/>
      <c r="I65" s="71">
        <v>0</v>
      </c>
      <c r="J65" s="20"/>
      <c r="K65" s="20"/>
      <c r="L65" s="20"/>
      <c r="M65" s="20"/>
      <c r="N65" s="20"/>
      <c r="O65" s="20"/>
      <c r="P65" s="20"/>
    </row>
    <row r="66" spans="1:16" x14ac:dyDescent="0.3">
      <c r="A66" s="51">
        <v>3</v>
      </c>
      <c r="B66" s="247"/>
      <c r="C66" s="247"/>
      <c r="D66" s="247"/>
      <c r="E66" s="259"/>
      <c r="F66" s="259"/>
      <c r="G66" s="228"/>
      <c r="H66" s="229"/>
      <c r="I66" s="71">
        <v>0</v>
      </c>
      <c r="J66" s="20"/>
      <c r="K66" s="20"/>
      <c r="L66" s="20"/>
      <c r="M66" s="20"/>
      <c r="N66" s="20"/>
      <c r="O66" s="20"/>
      <c r="P66" s="20"/>
    </row>
    <row r="67" spans="1:16" x14ac:dyDescent="0.3">
      <c r="A67" s="80" t="s">
        <v>33</v>
      </c>
      <c r="B67" s="18"/>
      <c r="C67" s="19"/>
      <c r="D67" s="18"/>
      <c r="E67" s="19"/>
      <c r="F67" s="18"/>
      <c r="G67" s="19"/>
      <c r="H67" s="18"/>
      <c r="I67" s="83">
        <f>SUM(I64:I66)</f>
        <v>0</v>
      </c>
      <c r="J67" s="20"/>
      <c r="K67" s="20"/>
      <c r="L67" s="20"/>
      <c r="M67" s="20"/>
      <c r="N67" s="20"/>
      <c r="O67" s="20"/>
      <c r="P67" s="20"/>
    </row>
    <row r="68" spans="1:16" s="20" customFormat="1" x14ac:dyDescent="0.3">
      <c r="A68" s="80"/>
      <c r="B68" s="6"/>
      <c r="C68" s="6"/>
      <c r="D68" s="6"/>
      <c r="E68" s="6"/>
      <c r="F68" s="6"/>
      <c r="G68" s="6"/>
      <c r="H68" s="6"/>
      <c r="I68" s="84"/>
    </row>
    <row r="69" spans="1:16" x14ac:dyDescent="0.3">
      <c r="A69" s="58" t="s">
        <v>31</v>
      </c>
      <c r="B69" s="10" t="s">
        <v>37</v>
      </c>
      <c r="C69" s="9"/>
      <c r="D69" s="9"/>
      <c r="E69" s="9"/>
      <c r="F69" s="9"/>
      <c r="G69" s="9"/>
      <c r="H69" s="9"/>
      <c r="I69" s="85"/>
      <c r="J69" s="20"/>
      <c r="K69" s="20"/>
      <c r="L69" s="20"/>
      <c r="M69" s="20"/>
      <c r="N69" s="20"/>
      <c r="O69" s="20"/>
      <c r="P69" s="20"/>
    </row>
    <row r="70" spans="1:16" x14ac:dyDescent="0.3">
      <c r="A70" s="58"/>
      <c r="B70" s="132" t="s">
        <v>14</v>
      </c>
      <c r="C70" s="133"/>
      <c r="D70" s="133"/>
      <c r="E70" s="133"/>
      <c r="F70" s="134"/>
      <c r="G70" s="132" t="s">
        <v>15</v>
      </c>
      <c r="H70" s="135"/>
      <c r="I70" s="60" t="s">
        <v>19</v>
      </c>
      <c r="J70" s="20"/>
      <c r="K70" s="20"/>
      <c r="L70" s="20"/>
      <c r="M70" s="20"/>
      <c r="N70" s="20"/>
      <c r="O70" s="20"/>
      <c r="P70" s="20"/>
    </row>
    <row r="71" spans="1:16" x14ac:dyDescent="0.3">
      <c r="A71" s="51">
        <v>1</v>
      </c>
      <c r="B71" s="129" t="s">
        <v>88</v>
      </c>
      <c r="C71" s="130"/>
      <c r="D71" s="130"/>
      <c r="E71" s="130"/>
      <c r="F71" s="131"/>
      <c r="G71" s="227">
        <v>43727</v>
      </c>
      <c r="H71" s="126"/>
      <c r="I71" s="71">
        <v>100</v>
      </c>
      <c r="J71" s="20"/>
      <c r="K71" s="20"/>
      <c r="L71" s="20"/>
      <c r="M71" s="20"/>
      <c r="N71" s="20"/>
      <c r="O71" s="20"/>
      <c r="P71" s="20"/>
    </row>
    <row r="72" spans="1:16" x14ac:dyDescent="0.3">
      <c r="A72" s="51">
        <v>2</v>
      </c>
      <c r="B72" s="129" t="s">
        <v>85</v>
      </c>
      <c r="C72" s="130"/>
      <c r="D72" s="130"/>
      <c r="E72" s="130"/>
      <c r="F72" s="131"/>
      <c r="G72" s="227">
        <v>43846</v>
      </c>
      <c r="H72" s="126"/>
      <c r="I72" s="71">
        <v>100</v>
      </c>
      <c r="J72" s="20"/>
      <c r="K72" s="20"/>
      <c r="L72" s="20"/>
      <c r="M72" s="20"/>
      <c r="N72" s="20"/>
      <c r="O72" s="20"/>
      <c r="P72" s="20"/>
    </row>
    <row r="73" spans="1:16" x14ac:dyDescent="0.3">
      <c r="A73" s="51">
        <v>3</v>
      </c>
      <c r="B73" s="129" t="s">
        <v>87</v>
      </c>
      <c r="C73" s="130"/>
      <c r="D73" s="130"/>
      <c r="E73" s="130"/>
      <c r="F73" s="131"/>
      <c r="G73" s="227">
        <v>43916</v>
      </c>
      <c r="H73" s="126"/>
      <c r="I73" s="71">
        <v>100</v>
      </c>
      <c r="J73" s="20"/>
      <c r="K73" s="20"/>
      <c r="L73" s="20"/>
      <c r="M73" s="20"/>
      <c r="N73" s="20"/>
      <c r="O73" s="20"/>
      <c r="P73" s="20"/>
    </row>
    <row r="74" spans="1:16" x14ac:dyDescent="0.3">
      <c r="A74" s="51">
        <v>4</v>
      </c>
      <c r="B74" s="129"/>
      <c r="C74" s="130"/>
      <c r="D74" s="130"/>
      <c r="E74" s="130"/>
      <c r="F74" s="131"/>
      <c r="G74" s="125"/>
      <c r="H74" s="126"/>
      <c r="I74" s="71">
        <v>0</v>
      </c>
      <c r="J74" s="20"/>
      <c r="K74" s="20"/>
      <c r="L74" s="20"/>
      <c r="M74" s="20"/>
      <c r="N74" s="20"/>
      <c r="O74" s="20"/>
      <c r="P74" s="20"/>
    </row>
    <row r="75" spans="1:16" x14ac:dyDescent="0.3">
      <c r="A75" s="80" t="s">
        <v>33</v>
      </c>
      <c r="B75" s="18"/>
      <c r="C75" s="19"/>
      <c r="D75" s="18"/>
      <c r="E75" s="19"/>
      <c r="F75" s="18"/>
      <c r="G75" s="19"/>
      <c r="H75" s="18"/>
      <c r="I75" s="86">
        <f>SUM(I71:I74)</f>
        <v>300</v>
      </c>
      <c r="J75" s="20"/>
      <c r="K75" s="20"/>
      <c r="L75" s="20"/>
      <c r="M75" s="20"/>
      <c r="N75" s="20"/>
      <c r="O75" s="20"/>
      <c r="P75" s="20"/>
    </row>
    <row r="76" spans="1:16" x14ac:dyDescent="0.3">
      <c r="A76" s="65" t="s">
        <v>38</v>
      </c>
      <c r="B76" s="18"/>
      <c r="C76" s="19"/>
      <c r="D76" s="18"/>
      <c r="E76" s="19"/>
      <c r="F76" s="18"/>
      <c r="G76" s="19"/>
      <c r="H76" s="18"/>
      <c r="I76" s="66">
        <f>I60+I67+I75</f>
        <v>300</v>
      </c>
      <c r="J76" s="32"/>
      <c r="K76" s="20"/>
      <c r="L76" s="20"/>
      <c r="M76" s="20"/>
      <c r="N76" s="20"/>
      <c r="O76" s="20"/>
      <c r="P76" s="20"/>
    </row>
    <row r="77" spans="1:16" x14ac:dyDescent="0.3">
      <c r="A77" s="65"/>
      <c r="B77" s="6"/>
      <c r="C77" s="6"/>
      <c r="D77" s="6"/>
      <c r="E77" s="6"/>
      <c r="F77" s="6"/>
      <c r="G77" s="6"/>
      <c r="H77" s="6"/>
      <c r="I77" s="67"/>
      <c r="J77" s="20"/>
      <c r="K77" s="20"/>
      <c r="L77" s="20"/>
      <c r="M77" s="20"/>
      <c r="N77" s="20"/>
      <c r="O77" s="20"/>
      <c r="P77" s="20"/>
    </row>
    <row r="78" spans="1:16" ht="27.75" customHeight="1" x14ac:dyDescent="0.3">
      <c r="A78" s="58" t="s">
        <v>39</v>
      </c>
      <c r="B78" s="203" t="s">
        <v>40</v>
      </c>
      <c r="C78" s="204"/>
      <c r="D78" s="204"/>
      <c r="E78" s="204"/>
      <c r="F78" s="204"/>
      <c r="G78" s="204"/>
      <c r="H78" s="204"/>
      <c r="I78" s="205"/>
      <c r="J78" s="20"/>
      <c r="K78" s="20"/>
      <c r="L78" s="20"/>
      <c r="M78" s="20"/>
      <c r="N78" s="20"/>
      <c r="O78" s="20"/>
      <c r="P78" s="20"/>
    </row>
    <row r="79" spans="1:16" ht="26.25" customHeight="1" x14ac:dyDescent="0.3">
      <c r="A79" s="74" t="s">
        <v>41</v>
      </c>
      <c r="B79" s="200" t="s">
        <v>42</v>
      </c>
      <c r="C79" s="201"/>
      <c r="D79" s="201"/>
      <c r="E79" s="201"/>
      <c r="F79" s="201"/>
      <c r="G79" s="201"/>
      <c r="H79" s="201"/>
      <c r="I79" s="253"/>
      <c r="J79" s="20"/>
      <c r="K79" s="20"/>
      <c r="L79" s="20"/>
      <c r="M79" s="20"/>
      <c r="N79" s="20"/>
      <c r="O79" s="20"/>
      <c r="P79" s="20"/>
    </row>
    <row r="80" spans="1:16" x14ac:dyDescent="0.3">
      <c r="A80" s="76"/>
      <c r="B80" s="132" t="s">
        <v>43</v>
      </c>
      <c r="C80" s="254"/>
      <c r="D80" s="254"/>
      <c r="E80" s="254"/>
      <c r="F80" s="254" t="s">
        <v>44</v>
      </c>
      <c r="G80" s="254"/>
      <c r="H80" s="255"/>
      <c r="I80" s="87" t="s">
        <v>19</v>
      </c>
      <c r="J80" s="20"/>
      <c r="K80" s="20"/>
      <c r="L80" s="20"/>
      <c r="M80" s="20"/>
      <c r="N80" s="20"/>
      <c r="O80" s="20"/>
      <c r="P80" s="20"/>
    </row>
    <row r="81" spans="1:16" x14ac:dyDescent="0.3">
      <c r="A81" s="76">
        <v>1</v>
      </c>
      <c r="B81" s="213" t="s">
        <v>89</v>
      </c>
      <c r="C81" s="211"/>
      <c r="D81" s="211"/>
      <c r="E81" s="223"/>
      <c r="F81" s="213" t="s">
        <v>91</v>
      </c>
      <c r="G81" s="211"/>
      <c r="H81" s="223"/>
      <c r="I81" s="71">
        <v>479</v>
      </c>
      <c r="J81" s="20"/>
      <c r="K81" s="20"/>
      <c r="L81" s="20"/>
      <c r="M81" s="20"/>
      <c r="N81" s="20"/>
      <c r="O81" s="20"/>
      <c r="P81" s="20"/>
    </row>
    <row r="82" spans="1:16" s="20" customFormat="1" x14ac:dyDescent="0.3">
      <c r="A82" s="76">
        <v>2</v>
      </c>
      <c r="B82" s="213" t="s">
        <v>90</v>
      </c>
      <c r="C82" s="211"/>
      <c r="D82" s="211"/>
      <c r="E82" s="223"/>
      <c r="F82" s="213" t="s">
        <v>91</v>
      </c>
      <c r="G82" s="211"/>
      <c r="H82" s="223"/>
      <c r="I82" s="71">
        <v>301.56</v>
      </c>
    </row>
    <row r="83" spans="1:16" s="20" customFormat="1" x14ac:dyDescent="0.3">
      <c r="A83" s="76">
        <v>3</v>
      </c>
      <c r="B83" s="213"/>
      <c r="C83" s="211"/>
      <c r="D83" s="211"/>
      <c r="E83" s="223"/>
      <c r="F83" s="213"/>
      <c r="G83" s="211"/>
      <c r="H83" s="223"/>
      <c r="I83" s="71">
        <v>0</v>
      </c>
      <c r="K83" s="43"/>
    </row>
    <row r="84" spans="1:16" s="20" customFormat="1" x14ac:dyDescent="0.3">
      <c r="A84" s="76">
        <v>4</v>
      </c>
      <c r="B84" s="213"/>
      <c r="C84" s="211"/>
      <c r="D84" s="211"/>
      <c r="E84" s="223"/>
      <c r="F84" s="213"/>
      <c r="G84" s="211"/>
      <c r="H84" s="223"/>
      <c r="I84" s="71">
        <v>0</v>
      </c>
    </row>
    <row r="85" spans="1:16" s="20" customFormat="1" x14ac:dyDescent="0.3">
      <c r="A85" s="80" t="s">
        <v>33</v>
      </c>
      <c r="B85" s="18"/>
      <c r="C85" s="19"/>
      <c r="D85" s="18"/>
      <c r="E85" s="19"/>
      <c r="F85" s="18"/>
      <c r="G85" s="19"/>
      <c r="H85" s="18"/>
      <c r="I85" s="83">
        <f>SUM(I81:I84)</f>
        <v>780.56</v>
      </c>
    </row>
    <row r="86" spans="1:16" s="20" customFormat="1" x14ac:dyDescent="0.3">
      <c r="A86" s="80"/>
      <c r="B86" s="6"/>
      <c r="C86" s="6"/>
      <c r="D86" s="6"/>
      <c r="E86" s="6"/>
      <c r="F86" s="6"/>
      <c r="G86" s="6"/>
      <c r="H86" s="6"/>
      <c r="I86" s="84"/>
    </row>
    <row r="87" spans="1:16" x14ac:dyDescent="0.3">
      <c r="A87" s="58" t="s">
        <v>45</v>
      </c>
      <c r="B87" s="248" t="s">
        <v>46</v>
      </c>
      <c r="C87" s="248"/>
      <c r="D87" s="248"/>
      <c r="E87" s="248"/>
      <c r="F87" s="248"/>
      <c r="G87" s="248"/>
      <c r="H87" s="248"/>
      <c r="I87" s="249"/>
      <c r="J87" s="20"/>
      <c r="K87" s="20"/>
      <c r="L87" s="20"/>
      <c r="M87" s="20"/>
      <c r="N87" s="20"/>
      <c r="O87" s="20"/>
      <c r="P87" s="20"/>
    </row>
    <row r="88" spans="1:16" s="20" customFormat="1" x14ac:dyDescent="0.3">
      <c r="A88" s="58"/>
      <c r="B88" s="250" t="s">
        <v>47</v>
      </c>
      <c r="C88" s="251"/>
      <c r="D88" s="251"/>
      <c r="E88" s="251"/>
      <c r="F88" s="251"/>
      <c r="G88" s="251"/>
      <c r="H88" s="251"/>
      <c r="I88" s="252"/>
    </row>
    <row r="89" spans="1:16" x14ac:dyDescent="0.3">
      <c r="A89" s="76"/>
      <c r="B89" s="246" t="s">
        <v>43</v>
      </c>
      <c r="C89" s="246"/>
      <c r="D89" s="246"/>
      <c r="E89" s="246"/>
      <c r="F89" s="246" t="s">
        <v>44</v>
      </c>
      <c r="G89" s="246"/>
      <c r="H89" s="246"/>
      <c r="I89" s="75" t="s">
        <v>19</v>
      </c>
      <c r="J89" s="20"/>
      <c r="K89" s="20"/>
      <c r="L89" s="20"/>
      <c r="M89" s="20"/>
      <c r="N89" s="20"/>
      <c r="O89" s="20"/>
      <c r="P89" s="20"/>
    </row>
    <row r="90" spans="1:16" x14ac:dyDescent="0.3">
      <c r="A90" s="76">
        <v>1</v>
      </c>
      <c r="B90" s="235"/>
      <c r="C90" s="235"/>
      <c r="D90" s="235"/>
      <c r="E90" s="235"/>
      <c r="F90" s="235"/>
      <c r="G90" s="235"/>
      <c r="H90" s="235"/>
      <c r="I90" s="71">
        <v>0</v>
      </c>
      <c r="J90" s="20"/>
      <c r="K90" s="20"/>
      <c r="L90" s="20"/>
      <c r="M90" s="20"/>
      <c r="N90" s="20"/>
      <c r="O90" s="20"/>
      <c r="P90" s="20"/>
    </row>
    <row r="91" spans="1:16" s="20" customFormat="1" x14ac:dyDescent="0.3">
      <c r="A91" s="76">
        <v>2</v>
      </c>
      <c r="B91" s="235"/>
      <c r="C91" s="235"/>
      <c r="D91" s="235"/>
      <c r="E91" s="235"/>
      <c r="F91" s="235"/>
      <c r="G91" s="235"/>
      <c r="H91" s="235"/>
      <c r="I91" s="71">
        <v>0</v>
      </c>
    </row>
    <row r="92" spans="1:16" s="20" customFormat="1" x14ac:dyDescent="0.3">
      <c r="A92" s="76">
        <v>3</v>
      </c>
      <c r="B92" s="235"/>
      <c r="C92" s="235"/>
      <c r="D92" s="235"/>
      <c r="E92" s="235"/>
      <c r="F92" s="235"/>
      <c r="G92" s="235"/>
      <c r="H92" s="235"/>
      <c r="I92" s="71">
        <v>0</v>
      </c>
    </row>
    <row r="93" spans="1:16" s="20" customFormat="1" x14ac:dyDescent="0.3">
      <c r="A93" s="76">
        <v>4</v>
      </c>
      <c r="B93" s="235"/>
      <c r="C93" s="235"/>
      <c r="D93" s="235"/>
      <c r="E93" s="235"/>
      <c r="F93" s="235"/>
      <c r="G93" s="235"/>
      <c r="H93" s="235"/>
      <c r="I93" s="71">
        <v>0</v>
      </c>
    </row>
    <row r="94" spans="1:16" ht="15" customHeight="1" x14ac:dyDescent="0.3">
      <c r="A94" s="88" t="s">
        <v>33</v>
      </c>
      <c r="B94" s="221"/>
      <c r="C94" s="230"/>
      <c r="D94" s="230"/>
      <c r="E94" s="230"/>
      <c r="F94" s="230"/>
      <c r="G94" s="230"/>
      <c r="H94" s="231"/>
      <c r="I94" s="83">
        <f>SUM(I90:I93)</f>
        <v>0</v>
      </c>
      <c r="J94" s="20"/>
      <c r="K94" s="20"/>
      <c r="L94" s="20"/>
      <c r="M94" s="20"/>
      <c r="N94" s="20"/>
      <c r="O94" s="20"/>
      <c r="P94" s="20"/>
    </row>
    <row r="95" spans="1:16" s="20" customFormat="1" ht="15" customHeight="1" x14ac:dyDescent="0.3">
      <c r="A95" s="88"/>
      <c r="B95" s="7"/>
      <c r="C95" s="16"/>
      <c r="D95" s="16"/>
      <c r="E95" s="16"/>
      <c r="F95" s="16"/>
      <c r="G95" s="16"/>
      <c r="H95" s="16"/>
      <c r="I95" s="84"/>
    </row>
    <row r="96" spans="1:16" x14ac:dyDescent="0.3">
      <c r="A96" s="74" t="s">
        <v>45</v>
      </c>
      <c r="B96" s="232" t="s">
        <v>48</v>
      </c>
      <c r="C96" s="233"/>
      <c r="D96" s="233"/>
      <c r="E96" s="233"/>
      <c r="F96" s="233"/>
      <c r="G96" s="233"/>
      <c r="H96" s="233"/>
      <c r="I96" s="234"/>
      <c r="J96" s="20"/>
      <c r="K96" s="20"/>
      <c r="L96" s="20"/>
      <c r="M96" s="20"/>
      <c r="N96" s="20"/>
      <c r="O96" s="20"/>
      <c r="P96" s="20"/>
    </row>
    <row r="97" spans="1:16" x14ac:dyDescent="0.3">
      <c r="A97" s="76"/>
      <c r="B97" s="194" t="s">
        <v>49</v>
      </c>
      <c r="C97" s="195"/>
      <c r="D97" s="195"/>
      <c r="E97" s="195"/>
      <c r="F97" s="195"/>
      <c r="G97" s="195"/>
      <c r="H97" s="195"/>
      <c r="I97" s="196"/>
      <c r="J97" s="20"/>
      <c r="K97" s="20"/>
      <c r="L97" s="20"/>
      <c r="M97" s="20"/>
      <c r="N97" s="20"/>
      <c r="O97" s="20"/>
      <c r="P97" s="20"/>
    </row>
    <row r="98" spans="1:16" s="20" customFormat="1" x14ac:dyDescent="0.3">
      <c r="A98" s="76"/>
      <c r="B98" s="197"/>
      <c r="C98" s="198"/>
      <c r="D98" s="198"/>
      <c r="E98" s="198"/>
      <c r="F98" s="198"/>
      <c r="G98" s="198"/>
      <c r="H98" s="198"/>
      <c r="I98" s="199"/>
    </row>
    <row r="99" spans="1:16" x14ac:dyDescent="0.3">
      <c r="A99" s="76"/>
      <c r="B99" s="200"/>
      <c r="C99" s="201"/>
      <c r="D99" s="201"/>
      <c r="E99" s="201"/>
      <c r="F99" s="201"/>
      <c r="G99" s="201"/>
      <c r="H99" s="201"/>
      <c r="I99" s="202"/>
      <c r="J99" s="20"/>
      <c r="K99" s="20"/>
      <c r="L99" s="20"/>
      <c r="M99" s="20"/>
      <c r="N99" s="20"/>
      <c r="O99" s="20"/>
      <c r="P99" s="20"/>
    </row>
    <row r="100" spans="1:16" x14ac:dyDescent="0.3">
      <c r="A100" s="76"/>
      <c r="B100" s="215" t="s">
        <v>43</v>
      </c>
      <c r="C100" s="216"/>
      <c r="D100" s="216"/>
      <c r="E100" s="216"/>
      <c r="F100" s="217"/>
      <c r="G100" s="215" t="s">
        <v>50</v>
      </c>
      <c r="H100" s="217"/>
      <c r="I100" s="89" t="s">
        <v>19</v>
      </c>
      <c r="J100" s="20"/>
      <c r="K100" s="20"/>
      <c r="L100" s="20"/>
      <c r="M100" s="20"/>
      <c r="N100" s="20"/>
      <c r="O100" s="20"/>
      <c r="P100" s="20"/>
    </row>
    <row r="101" spans="1:16" x14ac:dyDescent="0.3">
      <c r="A101" s="90">
        <v>1</v>
      </c>
      <c r="B101" s="213" t="s">
        <v>94</v>
      </c>
      <c r="C101" s="214"/>
      <c r="D101" s="214"/>
      <c r="E101" s="214"/>
      <c r="F101" s="212"/>
      <c r="G101" s="213" t="s">
        <v>93</v>
      </c>
      <c r="H101" s="212"/>
      <c r="I101" s="71">
        <v>115</v>
      </c>
      <c r="J101" s="20"/>
      <c r="K101" s="20"/>
      <c r="L101" s="20"/>
      <c r="M101" s="20"/>
      <c r="N101" s="20"/>
      <c r="O101" s="20"/>
      <c r="P101" s="20"/>
    </row>
    <row r="102" spans="1:16" x14ac:dyDescent="0.3">
      <c r="A102" s="76">
        <v>2</v>
      </c>
      <c r="B102" s="213" t="s">
        <v>95</v>
      </c>
      <c r="C102" s="214"/>
      <c r="D102" s="214"/>
      <c r="E102" s="214"/>
      <c r="F102" s="212"/>
      <c r="G102" s="213" t="s">
        <v>93</v>
      </c>
      <c r="H102" s="212"/>
      <c r="I102" s="71">
        <v>390</v>
      </c>
      <c r="J102" s="20"/>
      <c r="K102" s="20"/>
      <c r="L102" s="20"/>
      <c r="M102" s="20"/>
      <c r="N102" s="20"/>
      <c r="O102" s="20"/>
      <c r="P102" s="20"/>
    </row>
    <row r="103" spans="1:16" x14ac:dyDescent="0.3">
      <c r="A103" s="76">
        <v>3</v>
      </c>
      <c r="B103" s="213" t="s">
        <v>97</v>
      </c>
      <c r="C103" s="214"/>
      <c r="D103" s="214"/>
      <c r="E103" s="214"/>
      <c r="F103" s="212"/>
      <c r="G103" s="211" t="s">
        <v>93</v>
      </c>
      <c r="H103" s="212"/>
      <c r="I103" s="71">
        <v>172.5</v>
      </c>
      <c r="J103" s="20"/>
      <c r="K103" s="20"/>
      <c r="L103" s="20"/>
      <c r="M103" s="20"/>
      <c r="N103" s="20"/>
      <c r="O103" s="20"/>
      <c r="P103" s="20"/>
    </row>
    <row r="104" spans="1:16" x14ac:dyDescent="0.3">
      <c r="A104" s="76">
        <v>4</v>
      </c>
      <c r="B104" s="213" t="s">
        <v>96</v>
      </c>
      <c r="C104" s="211"/>
      <c r="D104" s="211"/>
      <c r="E104" s="211"/>
      <c r="F104" s="223"/>
      <c r="G104" s="213" t="s">
        <v>93</v>
      </c>
      <c r="H104" s="212"/>
      <c r="I104" s="71">
        <v>469.2</v>
      </c>
      <c r="J104" s="20"/>
      <c r="K104" s="20"/>
      <c r="L104" s="20"/>
      <c r="M104" s="20"/>
      <c r="N104" s="20"/>
      <c r="O104" s="20"/>
      <c r="P104" s="20"/>
    </row>
    <row r="105" spans="1:16" x14ac:dyDescent="0.3">
      <c r="A105" s="88" t="s">
        <v>33</v>
      </c>
      <c r="B105" s="221"/>
      <c r="C105" s="221"/>
      <c r="D105" s="221"/>
      <c r="E105" s="221"/>
      <c r="F105" s="221"/>
      <c r="G105" s="221"/>
      <c r="H105" s="222"/>
      <c r="I105" s="86">
        <f>SUM(I101:I104)</f>
        <v>1146.7</v>
      </c>
      <c r="J105" s="20"/>
      <c r="K105" s="20"/>
      <c r="L105" s="20"/>
      <c r="M105" s="20"/>
      <c r="N105" s="20"/>
      <c r="O105" s="20"/>
      <c r="P105" s="20"/>
    </row>
    <row r="106" spans="1:16" x14ac:dyDescent="0.3">
      <c r="A106" s="65" t="s">
        <v>51</v>
      </c>
      <c r="B106" s="16"/>
      <c r="C106" s="16"/>
      <c r="D106" s="16"/>
      <c r="E106" s="16"/>
      <c r="F106" s="16"/>
      <c r="G106" s="16"/>
      <c r="H106" s="16"/>
      <c r="I106" s="66">
        <f>I85+I94+I105</f>
        <v>1927.26</v>
      </c>
      <c r="J106" s="20"/>
      <c r="K106" s="20"/>
      <c r="L106" s="20"/>
      <c r="M106" s="20"/>
      <c r="N106" s="20"/>
      <c r="O106" s="20"/>
      <c r="P106" s="20"/>
    </row>
    <row r="107" spans="1:16" s="20" customFormat="1" ht="9.9" customHeight="1" x14ac:dyDescent="0.3">
      <c r="A107" s="65"/>
      <c r="B107" s="16"/>
      <c r="C107" s="16"/>
      <c r="D107" s="16"/>
      <c r="E107" s="16"/>
      <c r="F107" s="16"/>
      <c r="G107" s="16"/>
      <c r="H107" s="16"/>
      <c r="I107" s="67"/>
    </row>
    <row r="108" spans="1:16" x14ac:dyDescent="0.3">
      <c r="A108" s="58" t="s">
        <v>52</v>
      </c>
      <c r="B108" s="114" t="s">
        <v>53</v>
      </c>
      <c r="C108" s="9"/>
      <c r="D108" s="9"/>
      <c r="E108" s="9"/>
      <c r="F108" s="9"/>
      <c r="G108" s="9"/>
      <c r="H108" s="9"/>
      <c r="I108" s="115"/>
      <c r="J108" s="20"/>
      <c r="K108" s="20"/>
      <c r="L108" s="20"/>
      <c r="M108" s="20"/>
      <c r="N108" s="20"/>
      <c r="O108" s="20"/>
      <c r="P108" s="20"/>
    </row>
    <row r="109" spans="1:16" x14ac:dyDescent="0.3">
      <c r="A109" s="91"/>
      <c r="B109" s="218" t="s">
        <v>54</v>
      </c>
      <c r="C109" s="219"/>
      <c r="D109" s="219"/>
      <c r="E109" s="219"/>
      <c r="F109" s="219"/>
      <c r="G109" s="219"/>
      <c r="H109" s="219"/>
      <c r="I109" s="220"/>
      <c r="J109" s="20"/>
      <c r="K109" s="20"/>
      <c r="L109" s="20"/>
      <c r="M109" s="20"/>
      <c r="N109" s="20"/>
      <c r="O109" s="20"/>
      <c r="P109" s="20"/>
    </row>
    <row r="110" spans="1:16" s="20" customFormat="1" x14ac:dyDescent="0.3">
      <c r="A110" s="91"/>
      <c r="B110" s="112" t="s">
        <v>55</v>
      </c>
      <c r="C110" s="113"/>
      <c r="D110" s="113"/>
      <c r="E110" s="113"/>
      <c r="F110" s="113"/>
      <c r="G110" s="113"/>
      <c r="H110" s="113"/>
      <c r="I110" s="116"/>
    </row>
    <row r="111" spans="1:16" s="20" customFormat="1" x14ac:dyDescent="0.3">
      <c r="A111" s="91"/>
      <c r="B111" s="224" t="s">
        <v>56</v>
      </c>
      <c r="C111" s="225"/>
      <c r="D111" s="225"/>
      <c r="E111" s="225"/>
      <c r="F111" s="225"/>
      <c r="G111" s="225"/>
      <c r="H111" s="225"/>
      <c r="I111" s="226"/>
    </row>
    <row r="112" spans="1:16" s="20" customFormat="1" x14ac:dyDescent="0.3">
      <c r="A112" s="76"/>
      <c r="B112" s="215" t="s">
        <v>43</v>
      </c>
      <c r="C112" s="216"/>
      <c r="D112" s="216"/>
      <c r="E112" s="216"/>
      <c r="F112" s="217"/>
      <c r="G112" s="215" t="s">
        <v>50</v>
      </c>
      <c r="H112" s="217"/>
      <c r="I112" s="89" t="s">
        <v>19</v>
      </c>
    </row>
    <row r="113" spans="1:16" s="20" customFormat="1" x14ac:dyDescent="0.3">
      <c r="A113" s="51">
        <v>1</v>
      </c>
      <c r="B113" s="213"/>
      <c r="C113" s="214"/>
      <c r="D113" s="214"/>
      <c r="E113" s="214"/>
      <c r="F113" s="212"/>
      <c r="G113" s="213" t="s">
        <v>57</v>
      </c>
      <c r="H113" s="212"/>
      <c r="I113" s="71">
        <v>0</v>
      </c>
    </row>
    <row r="114" spans="1:16" ht="15" customHeight="1" x14ac:dyDescent="0.3">
      <c r="A114" s="51">
        <v>2</v>
      </c>
      <c r="B114" s="213"/>
      <c r="C114" s="214"/>
      <c r="D114" s="214"/>
      <c r="E114" s="214"/>
      <c r="F114" s="212"/>
      <c r="G114" s="213" t="s">
        <v>57</v>
      </c>
      <c r="H114" s="212"/>
      <c r="I114" s="71">
        <v>0</v>
      </c>
      <c r="J114" s="20"/>
      <c r="K114" s="20"/>
      <c r="L114" s="20"/>
      <c r="M114" s="20"/>
      <c r="N114" s="20"/>
      <c r="O114" s="20"/>
      <c r="P114" s="20"/>
    </row>
    <row r="115" spans="1:16" x14ac:dyDescent="0.3">
      <c r="A115" s="92" t="s">
        <v>58</v>
      </c>
      <c r="B115" s="6"/>
      <c r="C115" s="6"/>
      <c r="D115" s="6"/>
      <c r="E115" s="6"/>
      <c r="F115" s="6"/>
      <c r="G115" s="6"/>
      <c r="H115" s="6"/>
      <c r="I115" s="66">
        <f>I113+I114</f>
        <v>0</v>
      </c>
      <c r="J115" s="32"/>
      <c r="K115" s="20"/>
      <c r="L115" s="20"/>
      <c r="M115" s="20"/>
      <c r="N115" s="20"/>
      <c r="O115" s="20"/>
      <c r="P115" s="20"/>
    </row>
    <row r="116" spans="1:16" s="20" customFormat="1" x14ac:dyDescent="0.3">
      <c r="A116" s="92"/>
      <c r="B116" s="6"/>
      <c r="C116" s="6"/>
      <c r="D116" s="6"/>
      <c r="E116" s="6"/>
      <c r="F116" s="6"/>
      <c r="G116" s="6"/>
      <c r="H116" s="6"/>
      <c r="I116" s="67"/>
      <c r="J116" s="32"/>
    </row>
    <row r="117" spans="1:16" s="20" customFormat="1" x14ac:dyDescent="0.3">
      <c r="A117" s="111" t="s">
        <v>59</v>
      </c>
      <c r="B117" s="6"/>
      <c r="C117" s="6"/>
      <c r="D117" s="6"/>
      <c r="E117" s="6"/>
      <c r="F117" s="6"/>
      <c r="G117" s="6"/>
      <c r="H117" s="6"/>
      <c r="I117" s="67"/>
      <c r="J117" s="32"/>
    </row>
    <row r="118" spans="1:16" s="20" customFormat="1" ht="6" customHeight="1" thickBot="1" x14ac:dyDescent="0.35">
      <c r="A118" s="92"/>
      <c r="B118" s="6"/>
      <c r="C118" s="6"/>
      <c r="D118" s="6"/>
      <c r="E118" s="6"/>
      <c r="F118" s="6"/>
      <c r="G118" s="6"/>
      <c r="H118" s="6"/>
      <c r="I118" s="67"/>
    </row>
    <row r="119" spans="1:16" ht="16.5" customHeight="1" thickTop="1" x14ac:dyDescent="0.35">
      <c r="A119" s="206" t="s">
        <v>60</v>
      </c>
      <c r="B119" s="207"/>
      <c r="C119" s="207"/>
      <c r="D119" s="207"/>
      <c r="E119" s="207"/>
      <c r="F119" s="207"/>
      <c r="G119" s="207"/>
      <c r="H119" s="207"/>
      <c r="I119" s="208"/>
      <c r="J119" s="20"/>
      <c r="K119" s="20"/>
      <c r="L119" s="20"/>
      <c r="M119" s="20"/>
      <c r="N119" s="20"/>
      <c r="O119" s="20"/>
      <c r="P119" s="20"/>
    </row>
    <row r="120" spans="1:16" ht="28.5" customHeight="1" x14ac:dyDescent="0.3">
      <c r="A120" s="191" t="s">
        <v>61</v>
      </c>
      <c r="B120" s="192"/>
      <c r="C120" s="192"/>
      <c r="D120" s="192"/>
      <c r="E120" s="192"/>
      <c r="F120" s="192"/>
      <c r="G120" s="192"/>
      <c r="H120" s="192"/>
      <c r="I120" s="193"/>
      <c r="J120" s="20"/>
      <c r="K120" s="20"/>
      <c r="L120" s="20"/>
      <c r="M120" s="20"/>
      <c r="N120" s="20"/>
      <c r="O120" s="20"/>
      <c r="P120" s="20"/>
    </row>
    <row r="121" spans="1:16" s="20" customFormat="1" ht="15" customHeight="1" x14ac:dyDescent="0.3">
      <c r="A121" s="191" t="s">
        <v>78</v>
      </c>
      <c r="B121" s="192"/>
      <c r="C121" s="192"/>
      <c r="D121" s="192"/>
      <c r="E121" s="192"/>
      <c r="F121" s="192"/>
      <c r="G121" s="192"/>
      <c r="H121" s="192"/>
      <c r="I121" s="193"/>
    </row>
    <row r="122" spans="1:16" s="20" customFormat="1" x14ac:dyDescent="0.3">
      <c r="A122" s="191" t="s">
        <v>62</v>
      </c>
      <c r="B122" s="192"/>
      <c r="C122" s="192"/>
      <c r="D122" s="192"/>
      <c r="E122" s="192"/>
      <c r="F122" s="192"/>
      <c r="G122" s="192"/>
      <c r="H122" s="192"/>
      <c r="I122" s="193"/>
    </row>
    <row r="123" spans="1:16" s="20" customFormat="1" x14ac:dyDescent="0.3">
      <c r="A123" s="191" t="s">
        <v>63</v>
      </c>
      <c r="B123" s="192"/>
      <c r="C123" s="192"/>
      <c r="D123" s="192"/>
      <c r="E123" s="192"/>
      <c r="F123" s="192"/>
      <c r="G123" s="192"/>
      <c r="H123" s="192"/>
      <c r="I123" s="193"/>
    </row>
    <row r="124" spans="1:16" s="20" customFormat="1" x14ac:dyDescent="0.3">
      <c r="A124" s="191" t="s">
        <v>64</v>
      </c>
      <c r="B124" s="192"/>
      <c r="C124" s="192"/>
      <c r="D124" s="192"/>
      <c r="E124" s="192"/>
      <c r="F124" s="192"/>
      <c r="G124" s="192"/>
      <c r="H124" s="192"/>
      <c r="I124" s="193"/>
    </row>
    <row r="125" spans="1:16" s="20" customFormat="1" x14ac:dyDescent="0.3">
      <c r="A125" s="191" t="s">
        <v>65</v>
      </c>
      <c r="B125" s="192"/>
      <c r="C125" s="192"/>
      <c r="D125" s="192"/>
      <c r="E125" s="192"/>
      <c r="F125" s="192"/>
      <c r="G125" s="192"/>
      <c r="H125" s="192"/>
      <c r="I125" s="193"/>
    </row>
    <row r="126" spans="1:16" ht="32.25" customHeight="1" x14ac:dyDescent="0.3">
      <c r="A126" s="180" t="s">
        <v>66</v>
      </c>
      <c r="B126" s="239"/>
      <c r="C126" s="239"/>
      <c r="D126" s="239"/>
      <c r="E126" s="239"/>
      <c r="F126" s="239"/>
      <c r="G126" s="239"/>
      <c r="H126" s="239"/>
      <c r="I126" s="240"/>
      <c r="J126" s="20"/>
      <c r="K126" s="20"/>
      <c r="L126" s="20"/>
      <c r="M126" s="20"/>
      <c r="N126" s="20"/>
      <c r="O126" s="20"/>
      <c r="P126" s="20"/>
    </row>
    <row r="127" spans="1:16" ht="15" customHeight="1" x14ac:dyDescent="0.3">
      <c r="A127" s="120" t="s">
        <v>45</v>
      </c>
      <c r="B127" s="25" t="s">
        <v>67</v>
      </c>
      <c r="C127" s="26"/>
      <c r="D127" s="26"/>
      <c r="E127" s="26"/>
      <c r="F127" s="26"/>
      <c r="G127" s="26"/>
      <c r="H127" s="26"/>
      <c r="I127" s="93"/>
      <c r="J127" s="20"/>
      <c r="K127" s="20"/>
      <c r="L127" s="20"/>
      <c r="M127" s="20"/>
      <c r="N127" s="20"/>
      <c r="O127" s="20"/>
      <c r="P127" s="20"/>
    </row>
    <row r="128" spans="1:16" ht="15" customHeight="1" x14ac:dyDescent="0.3">
      <c r="A128" s="120"/>
      <c r="B128" s="187" t="s">
        <v>14</v>
      </c>
      <c r="C128" s="188"/>
      <c r="D128" s="188"/>
      <c r="E128" s="188"/>
      <c r="F128" s="189"/>
      <c r="G128" s="187" t="s">
        <v>15</v>
      </c>
      <c r="H128" s="190"/>
      <c r="I128" s="94" t="s">
        <v>19</v>
      </c>
      <c r="J128" s="20"/>
      <c r="K128" s="20"/>
      <c r="L128" s="20"/>
      <c r="M128" s="20"/>
      <c r="N128" s="20"/>
      <c r="O128" s="20"/>
      <c r="P128" s="20"/>
    </row>
    <row r="129" spans="1:16" ht="15" customHeight="1" x14ac:dyDescent="0.3">
      <c r="A129" s="95">
        <v>1</v>
      </c>
      <c r="B129" s="175" t="s">
        <v>84</v>
      </c>
      <c r="C129" s="176"/>
      <c r="D129" s="176"/>
      <c r="E129" s="176"/>
      <c r="F129" s="177"/>
      <c r="G129" s="209">
        <v>43727</v>
      </c>
      <c r="H129" s="210"/>
      <c r="I129" s="96">
        <v>266.68</v>
      </c>
      <c r="J129" s="20"/>
      <c r="K129" s="20"/>
      <c r="L129" s="20"/>
      <c r="M129" s="20"/>
      <c r="N129" s="20"/>
      <c r="O129" s="20"/>
      <c r="P129" s="20"/>
    </row>
    <row r="130" spans="1:16" ht="15" customHeight="1" x14ac:dyDescent="0.3">
      <c r="A130" s="95">
        <v>2</v>
      </c>
      <c r="B130" s="175" t="s">
        <v>92</v>
      </c>
      <c r="C130" s="176"/>
      <c r="D130" s="176"/>
      <c r="E130" s="176"/>
      <c r="F130" s="177"/>
      <c r="G130" s="245">
        <v>43846</v>
      </c>
      <c r="H130" s="174"/>
      <c r="I130" s="96">
        <v>266.66000000000003</v>
      </c>
      <c r="J130" s="20"/>
      <c r="K130" s="20"/>
      <c r="L130" s="20"/>
      <c r="M130" s="20"/>
      <c r="N130" s="20"/>
      <c r="O130" s="20"/>
      <c r="P130" s="20"/>
    </row>
    <row r="131" spans="1:16" ht="15" customHeight="1" x14ac:dyDescent="0.3">
      <c r="A131" s="95">
        <v>3</v>
      </c>
      <c r="B131" s="175" t="s">
        <v>98</v>
      </c>
      <c r="C131" s="176"/>
      <c r="D131" s="176"/>
      <c r="E131" s="176"/>
      <c r="F131" s="177"/>
      <c r="G131" s="209">
        <v>43916</v>
      </c>
      <c r="H131" s="174"/>
      <c r="I131" s="96">
        <v>266.66000000000003</v>
      </c>
      <c r="J131" s="20"/>
      <c r="K131" s="20"/>
      <c r="L131" s="20"/>
      <c r="M131" s="20"/>
      <c r="N131" s="20"/>
      <c r="O131" s="20"/>
      <c r="P131" s="20"/>
    </row>
    <row r="132" spans="1:16" ht="15" customHeight="1" x14ac:dyDescent="0.3">
      <c r="A132" s="95">
        <v>4</v>
      </c>
      <c r="B132" s="175"/>
      <c r="C132" s="176"/>
      <c r="D132" s="176"/>
      <c r="E132" s="176"/>
      <c r="F132" s="177"/>
      <c r="G132" s="173"/>
      <c r="H132" s="174"/>
      <c r="I132" s="96">
        <v>0</v>
      </c>
      <c r="J132" s="20"/>
      <c r="K132" s="20"/>
      <c r="L132" s="20"/>
      <c r="M132" s="20"/>
      <c r="N132" s="20"/>
      <c r="O132" s="20"/>
      <c r="P132" s="20"/>
    </row>
    <row r="133" spans="1:16" s="20" customFormat="1" ht="15" customHeight="1" x14ac:dyDescent="0.3">
      <c r="A133" s="95">
        <v>5</v>
      </c>
      <c r="B133" s="175"/>
      <c r="C133" s="176"/>
      <c r="D133" s="176"/>
      <c r="E133" s="176"/>
      <c r="F133" s="177"/>
      <c r="G133" s="173"/>
      <c r="H133" s="174"/>
      <c r="I133" s="96">
        <v>0</v>
      </c>
    </row>
    <row r="134" spans="1:16" s="20" customFormat="1" ht="15" customHeight="1" x14ac:dyDescent="0.3">
      <c r="A134" s="95">
        <v>6</v>
      </c>
      <c r="B134" s="175"/>
      <c r="C134" s="176"/>
      <c r="D134" s="176"/>
      <c r="E134" s="176"/>
      <c r="F134" s="177"/>
      <c r="G134" s="173"/>
      <c r="H134" s="174"/>
      <c r="I134" s="96">
        <v>0</v>
      </c>
    </row>
    <row r="135" spans="1:16" s="20" customFormat="1" ht="15" customHeight="1" x14ac:dyDescent="0.3">
      <c r="A135" s="95">
        <v>7</v>
      </c>
      <c r="B135" s="175"/>
      <c r="C135" s="176"/>
      <c r="D135" s="176"/>
      <c r="E135" s="176"/>
      <c r="F135" s="177"/>
      <c r="G135" s="173"/>
      <c r="H135" s="174"/>
      <c r="I135" s="96">
        <v>0</v>
      </c>
    </row>
    <row r="136" spans="1:16" s="20" customFormat="1" ht="15" customHeight="1" x14ac:dyDescent="0.3">
      <c r="A136" s="95">
        <v>8</v>
      </c>
      <c r="B136" s="175"/>
      <c r="C136" s="176"/>
      <c r="D136" s="176"/>
      <c r="E136" s="176"/>
      <c r="F136" s="177"/>
      <c r="G136" s="173"/>
      <c r="H136" s="174"/>
      <c r="I136" s="96">
        <v>0</v>
      </c>
    </row>
    <row r="137" spans="1:16" ht="15" customHeight="1" x14ac:dyDescent="0.3">
      <c r="A137" s="97" t="s">
        <v>33</v>
      </c>
      <c r="B137" s="27"/>
      <c r="C137" s="28"/>
      <c r="D137" s="28"/>
      <c r="E137" s="28"/>
      <c r="F137" s="28"/>
      <c r="G137" s="27"/>
      <c r="H137" s="28"/>
      <c r="I137" s="98">
        <f>SUM(I129:I136)</f>
        <v>800</v>
      </c>
      <c r="J137" s="20"/>
      <c r="K137" s="20"/>
      <c r="L137" s="20"/>
      <c r="M137" s="20"/>
      <c r="N137" s="20"/>
      <c r="O137" s="20"/>
      <c r="P137" s="20"/>
    </row>
    <row r="138" spans="1:16" ht="15" customHeight="1" x14ac:dyDescent="0.3">
      <c r="A138" s="180" t="s">
        <v>68</v>
      </c>
      <c r="B138" s="181"/>
      <c r="C138" s="181"/>
      <c r="D138" s="181"/>
      <c r="E138" s="181"/>
      <c r="F138" s="181"/>
      <c r="G138" s="181"/>
      <c r="H138" s="182"/>
      <c r="I138" s="183"/>
      <c r="J138" s="20"/>
      <c r="K138" s="20"/>
      <c r="L138" s="20"/>
      <c r="M138" s="20"/>
      <c r="N138" s="20"/>
      <c r="O138" s="20"/>
      <c r="P138" s="20"/>
    </row>
    <row r="139" spans="1:16" ht="15" customHeight="1" x14ac:dyDescent="0.3">
      <c r="A139" s="184"/>
      <c r="B139" s="185"/>
      <c r="C139" s="185"/>
      <c r="D139" s="185"/>
      <c r="E139" s="185"/>
      <c r="F139" s="185"/>
      <c r="G139" s="185"/>
      <c r="H139" s="185"/>
      <c r="I139" s="186"/>
      <c r="J139" s="20"/>
      <c r="K139" s="20"/>
      <c r="L139" s="20"/>
      <c r="M139" s="20"/>
      <c r="N139" s="20"/>
      <c r="O139" s="20"/>
      <c r="P139" s="20"/>
    </row>
    <row r="140" spans="1:16" ht="15" customHeight="1" x14ac:dyDescent="0.3">
      <c r="A140" s="99" t="s">
        <v>31</v>
      </c>
      <c r="B140" s="25" t="s">
        <v>69</v>
      </c>
      <c r="C140" s="26"/>
      <c r="D140" s="26"/>
      <c r="E140" s="26"/>
      <c r="F140" s="26"/>
      <c r="G140" s="26"/>
      <c r="H140" s="26"/>
      <c r="I140" s="93"/>
      <c r="J140" s="20"/>
      <c r="K140" s="20"/>
      <c r="L140" s="20"/>
      <c r="M140" s="20"/>
      <c r="N140" s="20"/>
      <c r="O140" s="20"/>
      <c r="P140" s="20"/>
    </row>
    <row r="141" spans="1:16" ht="15" customHeight="1" x14ac:dyDescent="0.3">
      <c r="A141" s="99"/>
      <c r="B141" s="187" t="s">
        <v>14</v>
      </c>
      <c r="C141" s="188"/>
      <c r="D141" s="188"/>
      <c r="E141" s="188"/>
      <c r="F141" s="189"/>
      <c r="G141" s="187" t="s">
        <v>15</v>
      </c>
      <c r="H141" s="190"/>
      <c r="I141" s="94" t="s">
        <v>19</v>
      </c>
      <c r="J141" s="20"/>
      <c r="K141" s="20"/>
      <c r="L141" s="20"/>
      <c r="M141" s="20"/>
      <c r="N141" s="20"/>
      <c r="O141" s="20"/>
      <c r="P141" s="20"/>
    </row>
    <row r="142" spans="1:16" s="20" customFormat="1" ht="15" customHeight="1" x14ac:dyDescent="0.3">
      <c r="A142" s="100">
        <v>1</v>
      </c>
      <c r="B142" s="175"/>
      <c r="C142" s="176"/>
      <c r="D142" s="176"/>
      <c r="E142" s="176"/>
      <c r="F142" s="177"/>
      <c r="G142" s="173"/>
      <c r="H142" s="174"/>
      <c r="I142" s="96">
        <v>0</v>
      </c>
    </row>
    <row r="143" spans="1:16" s="20" customFormat="1" ht="15" customHeight="1" x14ac:dyDescent="0.3">
      <c r="A143" s="100">
        <v>2</v>
      </c>
      <c r="B143" s="175"/>
      <c r="C143" s="176" t="s">
        <v>70</v>
      </c>
      <c r="D143" s="176"/>
      <c r="E143" s="176"/>
      <c r="F143" s="177"/>
      <c r="G143" s="173"/>
      <c r="H143" s="174"/>
      <c r="I143" s="96">
        <v>0</v>
      </c>
    </row>
    <row r="144" spans="1:16" s="20" customFormat="1" ht="15" customHeight="1" x14ac:dyDescent="0.3">
      <c r="A144" s="100">
        <v>3</v>
      </c>
      <c r="B144" s="175"/>
      <c r="C144" s="176"/>
      <c r="D144" s="176"/>
      <c r="E144" s="176"/>
      <c r="F144" s="177"/>
      <c r="G144" s="173"/>
      <c r="H144" s="174"/>
      <c r="I144" s="96">
        <v>0</v>
      </c>
    </row>
    <row r="145" spans="1:16" s="20" customFormat="1" ht="15" customHeight="1" x14ac:dyDescent="0.3">
      <c r="A145" s="100">
        <v>4</v>
      </c>
      <c r="B145" s="175"/>
      <c r="C145" s="176"/>
      <c r="D145" s="176"/>
      <c r="E145" s="176"/>
      <c r="F145" s="177"/>
      <c r="G145" s="173"/>
      <c r="H145" s="174"/>
      <c r="I145" s="96">
        <v>0</v>
      </c>
    </row>
    <row r="146" spans="1:16" ht="15" customHeight="1" x14ac:dyDescent="0.3">
      <c r="A146" s="100">
        <v>5</v>
      </c>
      <c r="B146" s="175"/>
      <c r="C146" s="176"/>
      <c r="D146" s="176"/>
      <c r="E146" s="176"/>
      <c r="F146" s="177"/>
      <c r="G146" s="173"/>
      <c r="H146" s="174"/>
      <c r="I146" s="96">
        <v>0</v>
      </c>
      <c r="J146" s="20"/>
      <c r="K146" s="20"/>
      <c r="L146" s="20"/>
      <c r="M146" s="20"/>
      <c r="N146" s="20"/>
      <c r="O146" s="20"/>
      <c r="P146" s="20"/>
    </row>
    <row r="147" spans="1:16" ht="15" customHeight="1" x14ac:dyDescent="0.3">
      <c r="A147" s="100">
        <v>6</v>
      </c>
      <c r="B147" s="175"/>
      <c r="C147" s="176"/>
      <c r="D147" s="176"/>
      <c r="E147" s="176"/>
      <c r="F147" s="177"/>
      <c r="G147" s="178"/>
      <c r="H147" s="179"/>
      <c r="I147" s="96">
        <v>0</v>
      </c>
      <c r="J147" s="20"/>
      <c r="K147" s="20"/>
      <c r="L147" s="20"/>
      <c r="M147" s="20"/>
      <c r="N147" s="20"/>
      <c r="O147" s="20"/>
      <c r="P147" s="20"/>
    </row>
    <row r="148" spans="1:16" ht="15" customHeight="1" x14ac:dyDescent="0.3">
      <c r="A148" s="100">
        <v>7</v>
      </c>
      <c r="B148" s="175"/>
      <c r="C148" s="176"/>
      <c r="D148" s="176"/>
      <c r="E148" s="176"/>
      <c r="F148" s="177"/>
      <c r="G148" s="178"/>
      <c r="H148" s="179"/>
      <c r="I148" s="96">
        <v>0</v>
      </c>
      <c r="J148" s="20"/>
      <c r="K148" s="20"/>
      <c r="L148" s="20"/>
      <c r="M148" s="20"/>
      <c r="N148" s="20"/>
      <c r="O148" s="20"/>
      <c r="P148" s="20"/>
    </row>
    <row r="149" spans="1:16" ht="15" customHeight="1" x14ac:dyDescent="0.3">
      <c r="A149" s="100">
        <v>8</v>
      </c>
      <c r="B149" s="175"/>
      <c r="C149" s="176"/>
      <c r="D149" s="176"/>
      <c r="E149" s="176"/>
      <c r="F149" s="177"/>
      <c r="G149" s="178"/>
      <c r="H149" s="179"/>
      <c r="I149" s="96">
        <v>0</v>
      </c>
      <c r="J149" s="20"/>
      <c r="K149" s="20"/>
      <c r="L149" s="20"/>
      <c r="M149" s="20"/>
      <c r="N149" s="20"/>
      <c r="O149" s="20"/>
      <c r="P149" s="20"/>
    </row>
    <row r="150" spans="1:16" x14ac:dyDescent="0.3">
      <c r="A150" s="101" t="s">
        <v>33</v>
      </c>
      <c r="B150" s="33"/>
      <c r="C150" s="33"/>
      <c r="D150" s="33"/>
      <c r="E150" s="33"/>
      <c r="F150" s="33"/>
      <c r="G150" s="33"/>
      <c r="H150" s="34"/>
      <c r="I150" s="102">
        <f>SUM(I142:I149)</f>
        <v>0</v>
      </c>
      <c r="J150" s="20"/>
      <c r="K150" s="20"/>
      <c r="L150" s="20"/>
      <c r="M150" s="20"/>
      <c r="N150" s="20"/>
      <c r="O150" s="20"/>
      <c r="P150" s="20"/>
    </row>
    <row r="151" spans="1:16" s="20" customFormat="1" ht="12.75" hidden="1" customHeight="1" x14ac:dyDescent="0.3">
      <c r="A151" s="101"/>
      <c r="B151" s="29"/>
      <c r="C151" s="29"/>
      <c r="D151" s="29"/>
      <c r="E151" s="29"/>
      <c r="F151" s="29"/>
      <c r="G151" s="29"/>
      <c r="H151" s="29"/>
      <c r="I151" s="103">
        <f>I137+I150</f>
        <v>800</v>
      </c>
    </row>
    <row r="152" spans="1:16" ht="15" thickBot="1" x14ac:dyDescent="0.35">
      <c r="A152" s="104" t="s">
        <v>71</v>
      </c>
      <c r="B152" s="48"/>
      <c r="C152" s="48"/>
      <c r="D152" s="48"/>
      <c r="E152" s="48"/>
      <c r="F152" s="48"/>
      <c r="G152" s="48"/>
      <c r="H152" s="48"/>
      <c r="I152" s="105">
        <f>IF(I151&gt;800,"ERROR",I151)</f>
        <v>800</v>
      </c>
      <c r="J152" s="20"/>
      <c r="K152" s="20"/>
      <c r="L152" s="20"/>
      <c r="M152" s="20"/>
      <c r="N152" s="20"/>
      <c r="O152" s="20"/>
      <c r="P152" s="20"/>
    </row>
    <row r="153" spans="1:16" ht="15.6" x14ac:dyDescent="0.3">
      <c r="A153" s="242" t="str">
        <f>IF(I152="ERROR","No more than $800 of the PFEP allocation can be used for food/food related items. Please spend less on food/food related items.","")</f>
        <v/>
      </c>
      <c r="B153" s="243"/>
      <c r="C153" s="243"/>
      <c r="D153" s="243"/>
      <c r="E153" s="243"/>
      <c r="F153" s="243"/>
      <c r="G153" s="243"/>
      <c r="H153" s="243"/>
      <c r="I153" s="244"/>
      <c r="J153" s="20"/>
      <c r="K153" s="20"/>
      <c r="L153" s="20"/>
      <c r="M153" s="20"/>
      <c r="N153" s="20"/>
      <c r="O153" s="20"/>
      <c r="P153" s="20"/>
    </row>
    <row r="154" spans="1:16" x14ac:dyDescent="0.3">
      <c r="A154" s="51"/>
      <c r="B154" s="241" t="s">
        <v>72</v>
      </c>
      <c r="C154" s="241"/>
      <c r="D154" s="241"/>
      <c r="E154" s="241"/>
      <c r="F154" s="241"/>
      <c r="G154" s="241"/>
      <c r="H154" s="241"/>
      <c r="I154" s="106">
        <f>I33+I42+I49+I76+I106+I115+I152</f>
        <v>3400.0024519999997</v>
      </c>
      <c r="J154" s="20"/>
      <c r="K154" s="20"/>
      <c r="L154" s="20"/>
      <c r="M154" s="20"/>
      <c r="N154" s="20"/>
      <c r="O154" s="20"/>
      <c r="P154" s="20"/>
    </row>
    <row r="155" spans="1:16" x14ac:dyDescent="0.3">
      <c r="A155" s="51"/>
      <c r="B155" s="241" t="s">
        <v>73</v>
      </c>
      <c r="C155" s="241"/>
      <c r="D155" s="241"/>
      <c r="E155" s="241"/>
      <c r="F155" s="241"/>
      <c r="G155" s="241"/>
      <c r="H155" s="241"/>
      <c r="I155" s="106">
        <f>I154-F6</f>
        <v>2.4519999997210107E-3</v>
      </c>
      <c r="J155" s="20"/>
      <c r="K155" s="20"/>
      <c r="L155" s="20"/>
      <c r="M155" s="20"/>
      <c r="N155" s="20"/>
      <c r="O155" s="20"/>
      <c r="P155" s="20"/>
    </row>
    <row r="156" spans="1:16" x14ac:dyDescent="0.3">
      <c r="A156" s="51"/>
      <c r="B156" s="107"/>
      <c r="C156" s="118"/>
      <c r="D156" s="118"/>
      <c r="E156" s="118"/>
      <c r="F156" s="118"/>
      <c r="G156" s="118"/>
      <c r="H156" s="118"/>
      <c r="I156" s="73"/>
      <c r="J156" s="20"/>
      <c r="K156" s="20"/>
      <c r="L156" s="20"/>
      <c r="M156" s="20"/>
      <c r="N156" s="20"/>
      <c r="O156" s="20"/>
      <c r="P156" s="20"/>
    </row>
    <row r="157" spans="1:16" x14ac:dyDescent="0.3">
      <c r="A157" s="236" t="s">
        <v>79</v>
      </c>
      <c r="B157" s="237"/>
      <c r="C157" s="237"/>
      <c r="D157" s="237"/>
      <c r="E157" s="237"/>
      <c r="F157" s="237"/>
      <c r="G157" s="237"/>
      <c r="H157" s="237"/>
      <c r="I157" s="238"/>
      <c r="J157" s="20"/>
      <c r="K157" s="20"/>
      <c r="L157" s="20"/>
      <c r="M157" s="20"/>
      <c r="N157" s="20"/>
      <c r="O157" s="20"/>
      <c r="P157" s="20"/>
    </row>
    <row r="158" spans="1:16" ht="15" thickBot="1" x14ac:dyDescent="0.35">
      <c r="A158" s="108" t="s">
        <v>74</v>
      </c>
      <c r="B158" s="109"/>
      <c r="C158" s="109"/>
      <c r="D158" s="109"/>
      <c r="E158" s="109"/>
      <c r="F158" s="109"/>
      <c r="G158" s="109"/>
      <c r="H158" s="109"/>
      <c r="I158" s="110" t="s">
        <v>75</v>
      </c>
      <c r="J158" s="20"/>
      <c r="K158" s="20"/>
      <c r="L158" s="20"/>
      <c r="M158" s="20"/>
      <c r="N158" s="20"/>
      <c r="O158" s="20"/>
      <c r="P158" s="20"/>
    </row>
    <row r="159" spans="1:16" x14ac:dyDescent="0.3">
      <c r="A159" s="4"/>
      <c r="B159" s="4"/>
      <c r="C159" s="4"/>
      <c r="D159" s="4"/>
      <c r="E159" s="4"/>
      <c r="F159" s="4"/>
      <c r="G159" s="4"/>
      <c r="H159" s="4"/>
      <c r="I159" s="12"/>
      <c r="J159" s="20"/>
      <c r="K159" s="20"/>
      <c r="L159" s="20"/>
      <c r="M159" s="20"/>
      <c r="N159" s="20"/>
      <c r="O159" s="20"/>
      <c r="P159" s="20"/>
    </row>
    <row r="160" spans="1:16" x14ac:dyDescent="0.3">
      <c r="A160" s="20"/>
      <c r="B160" s="20"/>
      <c r="C160" s="20"/>
      <c r="D160" s="20"/>
      <c r="E160" s="20"/>
      <c r="F160" s="20"/>
      <c r="G160" s="20"/>
      <c r="H160" s="20"/>
      <c r="J160" s="20"/>
      <c r="K160" s="20"/>
      <c r="L160" s="20"/>
      <c r="M160" s="20"/>
      <c r="N160" s="20"/>
      <c r="O160" s="20"/>
      <c r="P160" s="20"/>
    </row>
    <row r="161" spans="1:16" x14ac:dyDescent="0.3">
      <c r="A161" s="20"/>
      <c r="B161" s="20"/>
      <c r="C161" s="20"/>
      <c r="D161" s="20"/>
      <c r="E161" s="20"/>
      <c r="F161" s="20"/>
      <c r="G161" s="20"/>
      <c r="H161" s="20"/>
      <c r="J161" s="20"/>
      <c r="K161" s="20"/>
      <c r="L161" s="20"/>
      <c r="M161" s="20"/>
      <c r="N161" s="20"/>
      <c r="O161" s="20"/>
      <c r="P161" s="20"/>
    </row>
    <row r="162" spans="1:16" x14ac:dyDescent="0.3">
      <c r="A162" s="20"/>
      <c r="B162" s="20"/>
      <c r="C162" s="20"/>
      <c r="D162" s="20"/>
      <c r="E162" s="20"/>
      <c r="F162" s="20"/>
      <c r="G162" s="20"/>
      <c r="H162" s="20"/>
      <c r="J162" s="20"/>
      <c r="K162" s="20"/>
      <c r="L162" s="20"/>
      <c r="M162" s="20"/>
      <c r="N162" s="20"/>
      <c r="O162" s="20"/>
      <c r="P162" s="20"/>
    </row>
    <row r="163" spans="1:16" x14ac:dyDescent="0.3">
      <c r="A163" s="20"/>
      <c r="B163" s="20"/>
      <c r="C163" s="20"/>
      <c r="D163" s="20"/>
      <c r="E163" s="20"/>
      <c r="F163" s="20"/>
      <c r="G163" s="20"/>
      <c r="H163" s="20"/>
      <c r="J163" s="20"/>
      <c r="K163" s="20"/>
      <c r="L163" s="20"/>
      <c r="M163" s="20"/>
      <c r="N163" s="20"/>
      <c r="O163" s="20"/>
      <c r="P163" s="20"/>
    </row>
    <row r="164" spans="1:16" x14ac:dyDescent="0.3">
      <c r="A164" s="20"/>
      <c r="B164" s="20"/>
      <c r="C164" s="20"/>
      <c r="D164" s="20"/>
      <c r="E164" s="20"/>
      <c r="F164" s="20"/>
      <c r="G164" s="20"/>
      <c r="H164" s="20"/>
      <c r="J164" s="20"/>
      <c r="K164" s="20"/>
      <c r="L164" s="20"/>
      <c r="M164" s="20"/>
      <c r="N164" s="20"/>
      <c r="O164" s="20"/>
      <c r="P164" s="20"/>
    </row>
    <row r="165" spans="1:16" x14ac:dyDescent="0.3">
      <c r="A165" s="20"/>
      <c r="B165" s="20"/>
      <c r="C165" s="20"/>
      <c r="D165" s="20"/>
      <c r="E165" s="20"/>
      <c r="F165" s="20"/>
      <c r="G165" s="20"/>
      <c r="H165" s="20"/>
      <c r="J165" s="20"/>
      <c r="K165" s="20"/>
      <c r="L165" s="20"/>
      <c r="M165" s="20"/>
      <c r="N165" s="20"/>
      <c r="O165" s="20"/>
      <c r="P165" s="20"/>
    </row>
    <row r="166" spans="1:16" x14ac:dyDescent="0.3">
      <c r="A166" s="20"/>
      <c r="B166" s="20"/>
      <c r="C166" s="20"/>
      <c r="D166" s="20"/>
      <c r="E166" s="20"/>
      <c r="F166" s="20"/>
      <c r="G166" s="20"/>
      <c r="H166" s="20"/>
      <c r="J166" s="20"/>
      <c r="K166" s="20"/>
      <c r="L166" s="20"/>
      <c r="M166" s="20"/>
      <c r="N166" s="20"/>
      <c r="O166" s="20"/>
      <c r="P166" s="20"/>
    </row>
    <row r="167" spans="1:16" x14ac:dyDescent="0.3">
      <c r="A167" s="20"/>
      <c r="B167" s="20"/>
      <c r="C167" s="20"/>
      <c r="D167" s="20"/>
      <c r="E167" s="20"/>
      <c r="F167" s="20"/>
      <c r="G167" s="20"/>
      <c r="H167" s="20"/>
      <c r="J167" s="20"/>
      <c r="K167" s="20"/>
      <c r="L167" s="20"/>
      <c r="M167" s="20"/>
      <c r="N167" s="20"/>
      <c r="O167" s="20"/>
      <c r="P167" s="20"/>
    </row>
    <row r="168" spans="1:16" x14ac:dyDescent="0.3">
      <c r="A168" s="20"/>
      <c r="B168" s="20"/>
      <c r="C168" s="20"/>
      <c r="D168" s="20"/>
      <c r="E168" s="20"/>
      <c r="F168" s="20"/>
      <c r="G168" s="20"/>
      <c r="H168" s="20"/>
      <c r="J168" s="20"/>
      <c r="K168" s="20"/>
      <c r="L168" s="20"/>
      <c r="M168" s="20"/>
      <c r="N168" s="20"/>
      <c r="O168" s="20"/>
      <c r="P168" s="20"/>
    </row>
    <row r="169" spans="1:16" x14ac:dyDescent="0.3">
      <c r="A169" s="20"/>
      <c r="B169" s="20"/>
      <c r="C169" s="20"/>
      <c r="D169" s="20"/>
      <c r="E169" s="20"/>
      <c r="F169" s="20"/>
      <c r="G169" s="20"/>
      <c r="H169" s="20"/>
      <c r="J169" s="20"/>
      <c r="K169" s="20"/>
      <c r="L169" s="20"/>
      <c r="M169" s="20"/>
      <c r="N169" s="20"/>
      <c r="O169" s="20"/>
      <c r="P169" s="20"/>
    </row>
    <row r="170" spans="1:16" x14ac:dyDescent="0.3">
      <c r="A170" s="20"/>
      <c r="B170" s="20"/>
      <c r="C170" s="20"/>
      <c r="D170" s="20"/>
      <c r="E170" s="20"/>
      <c r="F170" s="20"/>
      <c r="G170" s="20"/>
      <c r="H170" s="20"/>
      <c r="J170" s="20"/>
      <c r="K170" s="20"/>
      <c r="L170" s="20"/>
      <c r="M170" s="20"/>
      <c r="N170" s="20"/>
      <c r="O170" s="20"/>
      <c r="P170" s="20"/>
    </row>
    <row r="171" spans="1:16" x14ac:dyDescent="0.3">
      <c r="A171" s="20"/>
      <c r="B171" s="20"/>
      <c r="C171" s="20"/>
      <c r="D171" s="20"/>
      <c r="E171" s="20"/>
      <c r="F171" s="20"/>
      <c r="G171" s="20"/>
      <c r="H171" s="20"/>
      <c r="J171" s="20"/>
      <c r="K171" s="20"/>
      <c r="L171" s="20"/>
      <c r="M171" s="20"/>
      <c r="N171" s="20"/>
      <c r="O171" s="20"/>
      <c r="P171" s="20"/>
    </row>
    <row r="172" spans="1:16" x14ac:dyDescent="0.3">
      <c r="A172" s="20"/>
      <c r="B172" s="20"/>
      <c r="C172" s="20"/>
      <c r="D172" s="20"/>
      <c r="E172" s="20"/>
      <c r="F172" s="20"/>
      <c r="G172" s="20"/>
      <c r="H172" s="20"/>
      <c r="J172" s="20"/>
      <c r="K172" s="20"/>
      <c r="L172" s="20"/>
      <c r="M172" s="20"/>
      <c r="N172" s="20"/>
      <c r="O172" s="20"/>
      <c r="P172" s="20"/>
    </row>
    <row r="173" spans="1:16" x14ac:dyDescent="0.3">
      <c r="A173" s="20"/>
      <c r="B173" s="20"/>
      <c r="C173" s="20"/>
      <c r="D173" s="20"/>
      <c r="E173" s="20"/>
      <c r="F173" s="20"/>
      <c r="G173" s="20"/>
      <c r="H173" s="20"/>
      <c r="J173" s="20"/>
      <c r="K173" s="20"/>
      <c r="L173" s="20"/>
      <c r="M173" s="20"/>
      <c r="N173" s="20"/>
      <c r="O173" s="20"/>
      <c r="P173" s="20"/>
    </row>
  </sheetData>
  <sheetProtection selectLockedCells="1"/>
  <mergeCells count="178">
    <mergeCell ref="B155:H155"/>
    <mergeCell ref="A1:I1"/>
    <mergeCell ref="B32:H32"/>
    <mergeCell ref="G57:H57"/>
    <mergeCell ref="B58:F58"/>
    <mergeCell ref="G58:H58"/>
    <mergeCell ref="B46:F46"/>
    <mergeCell ref="B40:F40"/>
    <mergeCell ref="B59:F59"/>
    <mergeCell ref="G59:H59"/>
    <mergeCell ref="B39:F39"/>
    <mergeCell ref="G39:H39"/>
    <mergeCell ref="B47:F47"/>
    <mergeCell ref="B56:F56"/>
    <mergeCell ref="G56:H56"/>
    <mergeCell ref="B57:F57"/>
    <mergeCell ref="B48:F48"/>
    <mergeCell ref="G48:H48"/>
    <mergeCell ref="B29:C29"/>
    <mergeCell ref="G65:H65"/>
    <mergeCell ref="E63:F63"/>
    <mergeCell ref="E64:F64"/>
    <mergeCell ref="E65:F65"/>
    <mergeCell ref="E66:F66"/>
    <mergeCell ref="B63:D63"/>
    <mergeCell ref="B64:D64"/>
    <mergeCell ref="B65:D65"/>
    <mergeCell ref="B66:D66"/>
    <mergeCell ref="G63:H63"/>
    <mergeCell ref="G66:H66"/>
    <mergeCell ref="F92:H92"/>
    <mergeCell ref="F93:H93"/>
    <mergeCell ref="B89:E89"/>
    <mergeCell ref="F89:H89"/>
    <mergeCell ref="B70:F70"/>
    <mergeCell ref="G70:H70"/>
    <mergeCell ref="G74:H74"/>
    <mergeCell ref="B71:F71"/>
    <mergeCell ref="B87:I87"/>
    <mergeCell ref="B88:I88"/>
    <mergeCell ref="B79:I79"/>
    <mergeCell ref="B80:E80"/>
    <mergeCell ref="B81:E81"/>
    <mergeCell ref="B82:E82"/>
    <mergeCell ref="B83:E83"/>
    <mergeCell ref="B84:E84"/>
    <mergeCell ref="F80:H80"/>
    <mergeCell ref="F81:H81"/>
    <mergeCell ref="F82:H82"/>
    <mergeCell ref="F83:H83"/>
    <mergeCell ref="A157:I157"/>
    <mergeCell ref="A120:I120"/>
    <mergeCell ref="A126:I126"/>
    <mergeCell ref="B128:F128"/>
    <mergeCell ref="G128:H128"/>
    <mergeCell ref="G131:H131"/>
    <mergeCell ref="B132:F132"/>
    <mergeCell ref="G132:H132"/>
    <mergeCell ref="B154:H154"/>
    <mergeCell ref="A153:I153"/>
    <mergeCell ref="B149:F149"/>
    <mergeCell ref="G149:H149"/>
    <mergeCell ref="A123:I123"/>
    <mergeCell ref="A124:I124"/>
    <mergeCell ref="A121:I121"/>
    <mergeCell ref="B130:F130"/>
    <mergeCell ref="G130:H130"/>
    <mergeCell ref="B136:F136"/>
    <mergeCell ref="G136:H136"/>
    <mergeCell ref="B133:F133"/>
    <mergeCell ref="G133:H133"/>
    <mergeCell ref="B148:F148"/>
    <mergeCell ref="G148:H148"/>
    <mergeCell ref="B146:F146"/>
    <mergeCell ref="B100:F100"/>
    <mergeCell ref="G100:H100"/>
    <mergeCell ref="B101:F101"/>
    <mergeCell ref="G101:H101"/>
    <mergeCell ref="B55:F55"/>
    <mergeCell ref="G55:H55"/>
    <mergeCell ref="B74:F74"/>
    <mergeCell ref="G71:H71"/>
    <mergeCell ref="B72:F72"/>
    <mergeCell ref="G72:H72"/>
    <mergeCell ref="B73:F73"/>
    <mergeCell ref="G73:H73"/>
    <mergeCell ref="G64:H64"/>
    <mergeCell ref="B94:H94"/>
    <mergeCell ref="B96:I96"/>
    <mergeCell ref="F84:H84"/>
    <mergeCell ref="B90:E90"/>
    <mergeCell ref="B91:E91"/>
    <mergeCell ref="B92:E92"/>
    <mergeCell ref="B93:E93"/>
    <mergeCell ref="F90:H90"/>
    <mergeCell ref="F91:H91"/>
    <mergeCell ref="A119:I119"/>
    <mergeCell ref="B129:F129"/>
    <mergeCell ref="G129:H129"/>
    <mergeCell ref="A122:I122"/>
    <mergeCell ref="G103:H103"/>
    <mergeCell ref="B102:F102"/>
    <mergeCell ref="B114:F114"/>
    <mergeCell ref="G114:H114"/>
    <mergeCell ref="B112:F112"/>
    <mergeCell ref="B109:I109"/>
    <mergeCell ref="G112:H112"/>
    <mergeCell ref="B105:H105"/>
    <mergeCell ref="B104:F104"/>
    <mergeCell ref="G104:H104"/>
    <mergeCell ref="B113:F113"/>
    <mergeCell ref="G113:H113"/>
    <mergeCell ref="B111:I111"/>
    <mergeCell ref="G102:H102"/>
    <mergeCell ref="B103:F103"/>
    <mergeCell ref="D29:E29"/>
    <mergeCell ref="D30:E30"/>
    <mergeCell ref="G146:H146"/>
    <mergeCell ref="B147:F147"/>
    <mergeCell ref="G147:H147"/>
    <mergeCell ref="B131:F131"/>
    <mergeCell ref="A138:I139"/>
    <mergeCell ref="B141:F141"/>
    <mergeCell ref="G141:H141"/>
    <mergeCell ref="A125:I125"/>
    <mergeCell ref="B134:F134"/>
    <mergeCell ref="G134:H134"/>
    <mergeCell ref="B135:F135"/>
    <mergeCell ref="G135:H135"/>
    <mergeCell ref="B143:F143"/>
    <mergeCell ref="B144:F144"/>
    <mergeCell ref="B145:F145"/>
    <mergeCell ref="G143:H143"/>
    <mergeCell ref="G142:H142"/>
    <mergeCell ref="B97:I99"/>
    <mergeCell ref="B78:I78"/>
    <mergeCell ref="G144:H144"/>
    <mergeCell ref="G145:H145"/>
    <mergeCell ref="B142:F142"/>
    <mergeCell ref="D19:E19"/>
    <mergeCell ref="G4:H4"/>
    <mergeCell ref="A13:I13"/>
    <mergeCell ref="D6:E6"/>
    <mergeCell ref="A5:I5"/>
    <mergeCell ref="A12:I12"/>
    <mergeCell ref="A10:I10"/>
    <mergeCell ref="A11:I11"/>
    <mergeCell ref="C7:E7"/>
    <mergeCell ref="C8:E8"/>
    <mergeCell ref="B17:I17"/>
    <mergeCell ref="B18:C18"/>
    <mergeCell ref="D18:E18"/>
    <mergeCell ref="B19:C19"/>
    <mergeCell ref="B16:I16"/>
    <mergeCell ref="B20:C20"/>
    <mergeCell ref="B21:C21"/>
    <mergeCell ref="B27:C27"/>
    <mergeCell ref="G47:H47"/>
    <mergeCell ref="B44:I44"/>
    <mergeCell ref="G40:H40"/>
    <mergeCell ref="B41:F41"/>
    <mergeCell ref="G41:H41"/>
    <mergeCell ref="B38:F38"/>
    <mergeCell ref="G38:H38"/>
    <mergeCell ref="G46:H46"/>
    <mergeCell ref="B45:F45"/>
    <mergeCell ref="G45:H45"/>
    <mergeCell ref="D28:E28"/>
    <mergeCell ref="B28:C28"/>
    <mergeCell ref="B31:H31"/>
    <mergeCell ref="B22:H22"/>
    <mergeCell ref="B23:H23"/>
    <mergeCell ref="B26:I26"/>
    <mergeCell ref="D20:E20"/>
    <mergeCell ref="D21:E21"/>
    <mergeCell ref="D27:E27"/>
    <mergeCell ref="B25:I25"/>
    <mergeCell ref="B30:C30"/>
  </mergeCells>
  <printOptions horizontalCentered="1" verticalCentered="1"/>
  <pageMargins left="0.25" right="0.25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4.4" x14ac:dyDescent="0.3"/>
  <sheetData/>
  <pageMargins left="0.2" right="0.2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170a3419-5162-4f06-b18d-d21472513fd8" xsi:nil="true"/>
    <Invited_Leaders xmlns="170a3419-5162-4f06-b18d-d21472513fd8" xsi:nil="true"/>
    <NotebookType xmlns="170a3419-5162-4f06-b18d-d21472513fd8" xsi:nil="true"/>
    <FolderType xmlns="170a3419-5162-4f06-b18d-d21472513fd8" xsi:nil="true"/>
    <Templates xmlns="170a3419-5162-4f06-b18d-d21472513fd8" xsi:nil="true"/>
    <Members xmlns="170a3419-5162-4f06-b18d-d21472513fd8">
      <UserInfo>
        <DisplayName/>
        <AccountId xsi:nil="true"/>
        <AccountType/>
      </UserInfo>
    </Members>
    <Member_Groups xmlns="170a3419-5162-4f06-b18d-d21472513fd8">
      <UserInfo>
        <DisplayName/>
        <AccountId xsi:nil="true"/>
        <AccountType/>
      </UserInfo>
    </Member_Groups>
    <TeamsChannelId xmlns="170a3419-5162-4f06-b18d-d21472513fd8" xsi:nil="true"/>
    <Owner xmlns="170a3419-5162-4f06-b18d-d21472513fd8">
      <UserInfo>
        <DisplayName/>
        <AccountId xsi:nil="true"/>
        <AccountType/>
      </UserInfo>
    </Owner>
    <Has_Leaders_Only_SectionGroup xmlns="170a3419-5162-4f06-b18d-d21472513fd8" xsi:nil="true"/>
    <IsNotebookLocked xmlns="170a3419-5162-4f06-b18d-d21472513fd8" xsi:nil="true"/>
    <DefaultSectionNames xmlns="170a3419-5162-4f06-b18d-d21472513fd8" xsi:nil="true"/>
    <CultureName xmlns="170a3419-5162-4f06-b18d-d21472513fd8" xsi:nil="true"/>
    <Leaders xmlns="170a3419-5162-4f06-b18d-d21472513fd8">
      <UserInfo>
        <DisplayName/>
        <AccountId xsi:nil="true"/>
        <AccountType/>
      </UserInfo>
    </Leaders>
    <Invited_Members xmlns="170a3419-5162-4f06-b18d-d21472513fd8" xsi:nil="true"/>
    <Is_Collaboration_Space_Locked xmlns="170a3419-5162-4f06-b18d-d21472513fd8" xsi:nil="true"/>
    <Math_Settings xmlns="170a3419-5162-4f06-b18d-d21472513fd8" xsi:nil="true"/>
    <Self_Registration_Enabled xmlns="170a3419-5162-4f06-b18d-d21472513f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6B6230AC98347B0B1FB1846528912" ma:contentTypeVersion="23" ma:contentTypeDescription="Create a new document." ma:contentTypeScope="" ma:versionID="51676e06f360f5a7cae411eaa71649c5">
  <xsd:schema xmlns:xsd="http://www.w3.org/2001/XMLSchema" xmlns:xs="http://www.w3.org/2001/XMLSchema" xmlns:p="http://schemas.microsoft.com/office/2006/metadata/properties" xmlns:ns2="170a3419-5162-4f06-b18d-d21472513fd8" xmlns:ns3="584df688-ef0b-4bfc-b810-72422a285450" targetNamespace="http://schemas.microsoft.com/office/2006/metadata/properties" ma:root="true" ma:fieldsID="bcb06c17067252b9e2b676f074748c77" ns2:_="" ns3:_="">
    <xsd:import namespace="170a3419-5162-4f06-b18d-d21472513fd8"/>
    <xsd:import namespace="584df688-ef0b-4bfc-b810-72422a285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a3419-5162-4f06-b18d-d21472513f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df688-ef0b-4bfc-b810-72422a285450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841A67-8B24-4B13-A22C-15881323A6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AE584F-96BA-4DE4-B71E-3EA3DAC44006}">
  <ds:schemaRefs>
    <ds:schemaRef ds:uri="170a3419-5162-4f06-b18d-d21472513fd8"/>
    <ds:schemaRef ds:uri="http://purl.org/dc/elements/1.1/"/>
    <ds:schemaRef ds:uri="584df688-ef0b-4bfc-b810-72422a285450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663BE42-64A8-4128-9351-27A16F4BB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a3419-5162-4f06-b18d-d21472513fd8"/>
    <ds:schemaRef ds:uri="584df688-ef0b-4bfc-b810-72422a285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PFEP Budget</vt:lpstr>
      <vt:lpstr>Instructions</vt:lpstr>
      <vt:lpstr>'PFEP Budget'!Print_Area</vt:lpstr>
    </vt:vector>
  </TitlesOfParts>
  <Manager/>
  <Company>Duval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waltonp</dc:creator>
  <cp:keywords/>
  <dc:description/>
  <cp:lastModifiedBy>Hardaway, Felicia W.</cp:lastModifiedBy>
  <cp:revision/>
  <cp:lastPrinted>2019-07-01T15:11:54Z</cp:lastPrinted>
  <dcterms:created xsi:type="dcterms:W3CDTF">2012-09-18T15:06:27Z</dcterms:created>
  <dcterms:modified xsi:type="dcterms:W3CDTF">2019-07-24T17:54:20Z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0x010100E426B6230AC98347B0B1FB1846528912</vt:lpwstr>
  </property>
</Properties>
</file>